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saySarfo\Downloads\"/>
    </mc:Choice>
  </mc:AlternateContent>
  <xr:revisionPtr revIDLastSave="0" documentId="8_{BC61FCE0-233E-4CEC-8FB5-9F6D446B2999}" xr6:coauthVersionLast="47" xr6:coauthVersionMax="47" xr10:uidLastSave="{00000000-0000-0000-0000-000000000000}"/>
  <bookViews>
    <workbookView xWindow="-110" yWindow="-110" windowWidth="19420" windowHeight="10420" xr2:uid="{D2305760-88A2-6543-9F5D-9E75AF0DEF3E}"/>
  </bookViews>
  <sheets>
    <sheet name="DataDictionary" sheetId="4" r:id="rId1"/>
    <sheet name="ESI total spending" sheetId="1" r:id="rId2"/>
    <sheet name="Cohort pre post" sheetId="2" r:id="rId3"/>
    <sheet name="Categori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" l="1"/>
  <c r="G3" i="2"/>
  <c r="F3" i="2"/>
  <c r="E93" i="2"/>
  <c r="C93" i="2"/>
  <c r="E92" i="2"/>
  <c r="C92" i="2"/>
  <c r="E91" i="2"/>
  <c r="C91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E72" i="2"/>
  <c r="C72" i="2"/>
  <c r="E71" i="2"/>
  <c r="C71" i="2"/>
  <c r="E70" i="2"/>
  <c r="G70" i="2" s="1"/>
  <c r="C70" i="2"/>
  <c r="E69" i="2"/>
  <c r="C69" i="2"/>
  <c r="E68" i="2"/>
  <c r="C68" i="2"/>
  <c r="E67" i="2"/>
  <c r="C67" i="2"/>
  <c r="E66" i="2"/>
  <c r="C66" i="2"/>
  <c r="E65" i="2"/>
  <c r="C65" i="2"/>
  <c r="E64" i="2"/>
  <c r="C64" i="2"/>
  <c r="E63" i="2"/>
  <c r="C63" i="2"/>
  <c r="E62" i="2"/>
  <c r="G62" i="2" s="1"/>
  <c r="C62" i="2"/>
  <c r="E61" i="2"/>
  <c r="C61" i="2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G54" i="2" s="1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G46" i="2" s="1"/>
  <c r="C46" i="2"/>
  <c r="E45" i="2"/>
  <c r="C45" i="2"/>
  <c r="E44" i="2"/>
  <c r="F44" i="2" s="1"/>
  <c r="C44" i="2"/>
  <c r="E43" i="2"/>
  <c r="C43" i="2"/>
  <c r="E42" i="2"/>
  <c r="C42" i="2"/>
  <c r="E41" i="2"/>
  <c r="C41" i="2"/>
  <c r="E40" i="2"/>
  <c r="G40" i="2" s="1"/>
  <c r="C40" i="2"/>
  <c r="E39" i="2"/>
  <c r="C39" i="2"/>
  <c r="G38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G26" i="2" s="1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6" i="2"/>
  <c r="C6" i="2"/>
  <c r="E5" i="2"/>
  <c r="C5" i="2"/>
  <c r="E4" i="2"/>
  <c r="C4" i="2"/>
  <c r="E3" i="2"/>
  <c r="C3" i="2"/>
  <c r="E2" i="2"/>
  <c r="C2" i="2"/>
  <c r="G12" i="2" l="1"/>
  <c r="F49" i="2"/>
  <c r="F81" i="2"/>
  <c r="F85" i="2"/>
  <c r="F72" i="2"/>
  <c r="G74" i="2"/>
  <c r="G78" i="2"/>
  <c r="G86" i="2"/>
  <c r="G16" i="2"/>
  <c r="F57" i="2"/>
  <c r="F61" i="2"/>
  <c r="G2" i="2"/>
  <c r="G30" i="2"/>
  <c r="G34" i="2"/>
  <c r="G50" i="2"/>
  <c r="G58" i="2"/>
  <c r="G66" i="2"/>
  <c r="F29" i="2"/>
  <c r="F65" i="2"/>
  <c r="F11" i="2"/>
  <c r="F27" i="2"/>
  <c r="G33" i="2"/>
  <c r="F48" i="2"/>
  <c r="F69" i="2"/>
  <c r="G82" i="2"/>
  <c r="G22" i="2"/>
  <c r="F41" i="2"/>
  <c r="F45" i="2"/>
  <c r="F56" i="2"/>
  <c r="F60" i="2"/>
  <c r="F73" i="2"/>
  <c r="F77" i="2"/>
  <c r="F88" i="2"/>
  <c r="F13" i="2"/>
  <c r="F31" i="2"/>
  <c r="F52" i="2"/>
  <c r="F80" i="2"/>
  <c r="G6" i="2"/>
  <c r="G42" i="2"/>
  <c r="F53" i="2"/>
  <c r="F64" i="2"/>
  <c r="F68" i="2"/>
  <c r="G91" i="2"/>
  <c r="G10" i="2"/>
  <c r="G14" i="2"/>
  <c r="G18" i="2"/>
  <c r="G28" i="2"/>
  <c r="F37" i="2"/>
  <c r="G45" i="2"/>
  <c r="G53" i="2"/>
  <c r="G61" i="2"/>
  <c r="G69" i="2"/>
  <c r="G77" i="2"/>
  <c r="G85" i="2"/>
  <c r="F90" i="2"/>
  <c r="F76" i="2"/>
  <c r="F84" i="2"/>
  <c r="F89" i="2"/>
  <c r="G4" i="2"/>
  <c r="F15" i="2"/>
  <c r="F17" i="2"/>
  <c r="G41" i="2"/>
  <c r="G49" i="2"/>
  <c r="G57" i="2"/>
  <c r="G65" i="2"/>
  <c r="G73" i="2"/>
  <c r="G81" i="2"/>
  <c r="G89" i="2"/>
  <c r="G90" i="2"/>
  <c r="F19" i="2"/>
  <c r="G37" i="2"/>
  <c r="G92" i="2"/>
  <c r="F36" i="2"/>
  <c r="F7" i="2"/>
  <c r="F9" i="2"/>
  <c r="G20" i="2"/>
  <c r="F23" i="2"/>
  <c r="F25" i="2"/>
  <c r="F35" i="2"/>
  <c r="G36" i="2"/>
  <c r="F39" i="2"/>
  <c r="F43" i="2"/>
  <c r="G44" i="2"/>
  <c r="F47" i="2"/>
  <c r="G48" i="2"/>
  <c r="F51" i="2"/>
  <c r="G52" i="2"/>
  <c r="F55" i="2"/>
  <c r="G56" i="2"/>
  <c r="F59" i="2"/>
  <c r="G60" i="2"/>
  <c r="F63" i="2"/>
  <c r="G64" i="2"/>
  <c r="F67" i="2"/>
  <c r="G68" i="2"/>
  <c r="F71" i="2"/>
  <c r="G72" i="2"/>
  <c r="F75" i="2"/>
  <c r="G76" i="2"/>
  <c r="F79" i="2"/>
  <c r="G80" i="2"/>
  <c r="F83" i="2"/>
  <c r="G84" i="2"/>
  <c r="F87" i="2"/>
  <c r="G88" i="2"/>
  <c r="F91" i="2"/>
  <c r="F21" i="2"/>
  <c r="F40" i="2"/>
  <c r="G8" i="2"/>
  <c r="G24" i="2"/>
  <c r="F34" i="2"/>
  <c r="G35" i="2"/>
  <c r="F38" i="2"/>
  <c r="G39" i="2"/>
  <c r="F42" i="2"/>
  <c r="G43" i="2"/>
  <c r="F46" i="2"/>
  <c r="G47" i="2"/>
  <c r="F50" i="2"/>
  <c r="G51" i="2"/>
  <c r="F54" i="2"/>
  <c r="G55" i="2"/>
  <c r="F58" i="2"/>
  <c r="G59" i="2"/>
  <c r="F62" i="2"/>
  <c r="G63" i="2"/>
  <c r="F66" i="2"/>
  <c r="G67" i="2"/>
  <c r="F70" i="2"/>
  <c r="G71" i="2"/>
  <c r="F74" i="2"/>
  <c r="G75" i="2"/>
  <c r="F78" i="2"/>
  <c r="G79" i="2"/>
  <c r="F82" i="2"/>
  <c r="G83" i="2"/>
  <c r="F86" i="2"/>
  <c r="G87" i="2"/>
  <c r="G93" i="2"/>
  <c r="F2" i="2"/>
  <c r="F6" i="2"/>
  <c r="G7" i="2"/>
  <c r="F10" i="2"/>
  <c r="G11" i="2"/>
  <c r="F14" i="2"/>
  <c r="G15" i="2"/>
  <c r="F18" i="2"/>
  <c r="G19" i="2"/>
  <c r="F22" i="2"/>
  <c r="G23" i="2"/>
  <c r="F26" i="2"/>
  <c r="G27" i="2"/>
  <c r="F30" i="2"/>
  <c r="G31" i="2"/>
  <c r="F33" i="2"/>
  <c r="F92" i="2"/>
  <c r="F4" i="2"/>
  <c r="G5" i="2"/>
  <c r="F8" i="2"/>
  <c r="G9" i="2"/>
  <c r="F12" i="2"/>
  <c r="G13" i="2"/>
  <c r="F16" i="2"/>
  <c r="G17" i="2"/>
  <c r="F20" i="2"/>
  <c r="G21" i="2"/>
  <c r="F24" i="2"/>
  <c r="G25" i="2"/>
  <c r="F28" i="2"/>
  <c r="G29" i="2"/>
  <c r="F32" i="2"/>
  <c r="G32" i="2"/>
  <c r="F93" i="2"/>
</calcChain>
</file>

<file path=xl/sharedStrings.xml><?xml version="1.0" encoding="utf-8"?>
<sst xmlns="http://schemas.openxmlformats.org/spreadsheetml/2006/main" count="178" uniqueCount="139">
  <si>
    <t>PH/OP-Other-Enteral &amp; Parenteral</t>
  </si>
  <si>
    <t>PH/OP-E&amp;M-Telehealth</t>
  </si>
  <si>
    <t>PH/OP-DME-Wheelchairs</t>
  </si>
  <si>
    <t>PH/OP-Treatment-PT, OT and speech</t>
  </si>
  <si>
    <t>PH/OP-E&amp;M-Home services</t>
  </si>
  <si>
    <t>PH/OP-Procedure-Eye</t>
  </si>
  <si>
    <t>IP-Eye</t>
  </si>
  <si>
    <t>PH/OP-Other-Other</t>
  </si>
  <si>
    <t>PH/OP-DME-Orthotic Devices</t>
  </si>
  <si>
    <t>PH/OP-Other-Vision, Hearing, and speech services</t>
  </si>
  <si>
    <t>PH/OP-E&amp;M-Nursing facility services</t>
  </si>
  <si>
    <t>PH/OP-Procedure-Skin</t>
  </si>
  <si>
    <t>PH/OP-E&amp;M-Hospital inpatient services</t>
  </si>
  <si>
    <t>PH/OP-Procedure-Musculoskeletal</t>
  </si>
  <si>
    <t xml:space="preserve">PH/OP-DME-Other DME   </t>
  </si>
  <si>
    <t>IP-Respiratory</t>
  </si>
  <si>
    <t>IP-Infection</t>
  </si>
  <si>
    <t>PH/OP-Anesthesia-Anesthesia</t>
  </si>
  <si>
    <t>IP-Digestive</t>
  </si>
  <si>
    <t>IP-Nervous system</t>
  </si>
  <si>
    <t xml:space="preserve">PH/OP-E&amp;M-Behavioral Health   </t>
  </si>
  <si>
    <t>IP-Musculoskeletal</t>
  </si>
  <si>
    <t xml:space="preserve">PH/OP-General lab-Test       </t>
  </si>
  <si>
    <t xml:space="preserve">PH/OP-E&amp;M-ER           </t>
  </si>
  <si>
    <t xml:space="preserve">IP-ENT          </t>
  </si>
  <si>
    <t xml:space="preserve">PH/OP-Procedure-Vascular          </t>
  </si>
  <si>
    <t xml:space="preserve">PH/OP-Procedure-Urinary  </t>
  </si>
  <si>
    <t xml:space="preserve">PH/OP-DME-Hospital beds  </t>
  </si>
  <si>
    <t xml:space="preserve">PH/OP-Procedure-Breast     </t>
  </si>
  <si>
    <t>PH/OP-Procedure-ENT</t>
  </si>
  <si>
    <t xml:space="preserve">PH/OP-Procedure-Other organ systems   </t>
  </si>
  <si>
    <t>PH/OP-Treatment-Radiation Oncology</t>
  </si>
  <si>
    <t xml:space="preserve">PH/OP-E&amp;M-Care Management    </t>
  </si>
  <si>
    <t>PH/OP-Test-Neurologic</t>
  </si>
  <si>
    <t xml:space="preserve">IP-Newborns        </t>
  </si>
  <si>
    <t xml:space="preserve">IP-Skin/breast       </t>
  </si>
  <si>
    <t>PH/OP-E&amp;M-Critical care services</t>
  </si>
  <si>
    <t>PH/OP-Imaging-Standard X-ray</t>
  </si>
  <si>
    <t>PH/OP-Drugs-Pharmacy</t>
  </si>
  <si>
    <t>PH/OP-Treatment-Treatment Misc</t>
  </si>
  <si>
    <t xml:space="preserve">IP-Kidney/Urinary </t>
  </si>
  <si>
    <t>PH/OP-DME-Medical/Surgical Supplies</t>
  </si>
  <si>
    <t xml:space="preserve">IP-Liver/Pancreas    </t>
  </si>
  <si>
    <t xml:space="preserve">PH/OP-E&amp;M-Office/Outpatient Services </t>
  </si>
  <si>
    <t xml:space="preserve">PH/OP-E&amp;M-Opthalmological Services </t>
  </si>
  <si>
    <t xml:space="preserve">IP-Childbirth/Pregnancy      </t>
  </si>
  <si>
    <t xml:space="preserve">PH/OP-Test-Molecular testing  </t>
  </si>
  <si>
    <t>PH/OP-Imaging-CT scan</t>
  </si>
  <si>
    <t>PH/OP-E&amp;M-Specialist Office/Outpatient Services</t>
  </si>
  <si>
    <t xml:space="preserve">IP-Endocrine/Metabolic        </t>
  </si>
  <si>
    <t xml:space="preserve">IP-Male Reproductive        </t>
  </si>
  <si>
    <t>IP-Female Reproductive</t>
  </si>
  <si>
    <t xml:space="preserve">IP-Blood/Immunological     </t>
  </si>
  <si>
    <t xml:space="preserve">IP-Mental Health           </t>
  </si>
  <si>
    <t xml:space="preserve">IP-Substance Use          </t>
  </si>
  <si>
    <t>IP-Injury</t>
  </si>
  <si>
    <t>IP-Burns</t>
  </si>
  <si>
    <t>IP-Health Status Factors</t>
  </si>
  <si>
    <t>IP-Trauma</t>
  </si>
  <si>
    <t xml:space="preserve">IP-Circulatory     </t>
  </si>
  <si>
    <t>PH/OP-Ambulance</t>
  </si>
  <si>
    <t>PH/OP-DME-Oxygen &amp; Supplies</t>
  </si>
  <si>
    <t>PH/OP-DME-Drugs Administered through DME</t>
  </si>
  <si>
    <t xml:space="preserve">PH/OP-E&amp;M-PCP Office/Outpatient Services </t>
  </si>
  <si>
    <t xml:space="preserve">PH/OP-E&amp;M-Non-MD Office/Outpatient Services     </t>
  </si>
  <si>
    <t xml:space="preserve">PH/OP-E&amp;M-Observation care services        </t>
  </si>
  <si>
    <t xml:space="preserve">PH/OP-E&amp;M-Urgent Care </t>
  </si>
  <si>
    <t>PH/OP-E&amp;M-E&amp;M Miscellaneous</t>
  </si>
  <si>
    <t xml:space="preserve">PH/OP-Drugs-Administration of Drugs   </t>
  </si>
  <si>
    <t>PH/OP-Drugs-Chemotherapy</t>
  </si>
  <si>
    <t xml:space="preserve">PH/OP-Drugs-Injection and infusions (nononcologic)    </t>
  </si>
  <si>
    <t xml:space="preserve">PH/OP-Drugs-Vaccines    </t>
  </si>
  <si>
    <t>PH/OP-Imaging-MR</t>
  </si>
  <si>
    <t>PH/OP-Imaging-Nuclear</t>
  </si>
  <si>
    <t xml:space="preserve">PH/OP-Imaging-Ultrasound  </t>
  </si>
  <si>
    <t xml:space="preserve">PH/OP-Imaging-Imaging Miscellaneous </t>
  </si>
  <si>
    <t>PH/OP-Other-Non-emergency transportation</t>
  </si>
  <si>
    <t>PH/OP-Other-Dental</t>
  </si>
  <si>
    <t>PH/OP-Other-Community support services</t>
  </si>
  <si>
    <t>PH/OP-Procedure-Cardiovascular</t>
  </si>
  <si>
    <t>PH/OP-Procedure-Female Reproductive</t>
  </si>
  <si>
    <t>PH/OP-Procedure-Male Reproductive</t>
  </si>
  <si>
    <t xml:space="preserve">PH/OP-Procedure-Digestive/gastrointestinal    </t>
  </si>
  <si>
    <t xml:space="preserve">PH/OP-Procedure-Hematology  </t>
  </si>
  <si>
    <t>PH/OP-Treatment-Spinal manipulation</t>
  </si>
  <si>
    <t xml:space="preserve">PH/OP-Treatment-Dialysis </t>
  </si>
  <si>
    <t xml:space="preserve">PH/OP-Treatment-Anatomic pathology  </t>
  </si>
  <si>
    <t xml:space="preserve">PH/OP-Treatment-Cardiography </t>
  </si>
  <si>
    <t>PH/OP-Treatment-Pulmonary function</t>
  </si>
  <si>
    <t>PH/OP-Treatment-Miscellaneous</t>
  </si>
  <si>
    <t>PH/OP-Unknown</t>
  </si>
  <si>
    <t>ACCIDENTAL</t>
  </si>
  <si>
    <t xml:space="preserve">ASSAULT   </t>
  </si>
  <si>
    <t xml:space="preserve">LEGAL     </t>
  </si>
  <si>
    <t xml:space="preserve">SELFHARM  </t>
  </si>
  <si>
    <t xml:space="preserve">UNDET     </t>
  </si>
  <si>
    <t xml:space="preserve">IP-PreMDC           </t>
  </si>
  <si>
    <t>Tab</t>
  </si>
  <si>
    <t>Variable Name</t>
  </si>
  <si>
    <t>Description</t>
  </si>
  <si>
    <t>ESI total spending</t>
  </si>
  <si>
    <t>Year</t>
  </si>
  <si>
    <t>Calendar year</t>
  </si>
  <si>
    <t>Number of firearm injury-related claims per 100,000 ESI enrollees</t>
  </si>
  <si>
    <t>Total spending for firearm injury-related claims per 100,000 ESI enrollees</t>
  </si>
  <si>
    <t>Cohort pre post</t>
  </si>
  <si>
    <t>HCCI health service categories</t>
  </si>
  <si>
    <t xml:space="preserve">Baseline spending per person among cohort with incident firearm injury </t>
  </si>
  <si>
    <t>Total spending prior to incident firearm injury event</t>
  </si>
  <si>
    <t xml:space="preserve">Follow-up spending per person among cohort with incident firearm injury </t>
  </si>
  <si>
    <t>Categories</t>
  </si>
  <si>
    <t>Weighted total spend among ESI population</t>
  </si>
  <si>
    <t>Accidental: W33x, W34x, W32x
Assault: X93x, X94x, X95x, U014x
Legal: Y35.00-Y35.09
Selfharm: X72x, X73x, X74x
Undet: Y22x, Y23x, Y24x
where x indicates wildcard</t>
  </si>
  <si>
    <t>Total Baseline Spending</t>
  </si>
  <si>
    <t>Baseline Spending per Person</t>
  </si>
  <si>
    <t>Total Spending in Follow-up Period</t>
  </si>
  <si>
    <t>Follow-up Spending per Person</t>
  </si>
  <si>
    <t>HCCI Categories</t>
  </si>
  <si>
    <t>HCCI Category</t>
  </si>
  <si>
    <t>Absolute Difference, Baseline vs. Follow-up Speding per Person</t>
  </si>
  <si>
    <t>Percent Change, Baseline vs. Follow-up Speding per Person</t>
  </si>
  <si>
    <t>Firearm injury-related spending per 100k</t>
  </si>
  <si>
    <t>Firearm injury-related claims per 100k</t>
  </si>
  <si>
    <t>Total baseline spending</t>
  </si>
  <si>
    <t>Baseline spending per person</t>
  </si>
  <si>
    <t>Total spending in follow-up period</t>
  </si>
  <si>
    <t>Follow-up spending per person</t>
  </si>
  <si>
    <t>Absolute difference, baseline vs. follow-up spending per person</t>
  </si>
  <si>
    <t>Percent change, baseline vs. follow-up spending per person</t>
  </si>
  <si>
    <t>Total spend</t>
  </si>
  <si>
    <t>Total volume</t>
  </si>
  <si>
    <t>Firearm Injury Category</t>
  </si>
  <si>
    <t>Firearm injury category</t>
  </si>
  <si>
    <t>Total spending following incident firearm injury event, inclusive of incident event</t>
  </si>
  <si>
    <t>Percent change in total spending per person in baseline vs. follow-up periods</t>
  </si>
  <si>
    <t>Absolute difference in total spending per person in baseline vs. follow-up periods</t>
  </si>
  <si>
    <t>Weighted total volume (defined as claims with diagnosis for firearm related injuries) among ESI population</t>
  </si>
  <si>
    <t xml:space="preserve">Downloadable Data Accompanying HCCI Brief </t>
  </si>
  <si>
    <t>Use of and Spending on Firearm-Related Injuries Increased among People with Employer-Sponsored Health Insurance from 2016-2020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</si>
</sst>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  <numFmt numFmtId="168" formatCode="&quot;$&quot;#,##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44" fontId="0" fillId="0" borderId="0" xfId="1" applyFont="1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wrapText="1"/>
    </xf>
    <xf numFmtId="44" fontId="2" fillId="0" borderId="1" xfId="1" applyFont="1" applyBorder="1"/>
    <xf numFmtId="0" fontId="3" fillId="0" borderId="0" xfId="0" applyFont="1"/>
    <xf numFmtId="0" fontId="4" fillId="0" borderId="0" xfId="0" applyFont="1" applyAlignment="1">
      <alignment wrapText="1"/>
    </xf>
    <xf numFmtId="44" fontId="4" fillId="0" borderId="0" xfId="1" applyFont="1"/>
    <xf numFmtId="44" fontId="4" fillId="0" borderId="0" xfId="1" applyFont="1" applyAlignment="1">
      <alignment wrapText="1"/>
    </xf>
    <xf numFmtId="44" fontId="3" fillId="0" borderId="0" xfId="1" applyFont="1"/>
    <xf numFmtId="44" fontId="3" fillId="0" borderId="0" xfId="0" applyNumberFormat="1" applyFont="1"/>
    <xf numFmtId="166" fontId="3" fillId="0" borderId="0" xfId="2" applyNumberFormat="1" applyFont="1"/>
    <xf numFmtId="44" fontId="5" fillId="0" borderId="0" xfId="1" applyFont="1"/>
    <xf numFmtId="9" fontId="3" fillId="0" borderId="0" xfId="2" applyFont="1"/>
    <xf numFmtId="0" fontId="6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44" fontId="3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/>
    <xf numFmtId="44" fontId="3" fillId="3" borderId="0" xfId="1" applyFont="1" applyFill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wrapText="1"/>
    </xf>
    <xf numFmtId="167" fontId="0" fillId="0" borderId="0" xfId="3" applyNumberFormat="1" applyFont="1"/>
    <xf numFmtId="168" fontId="0" fillId="0" borderId="0" xfId="1" applyNumberFormat="1" applyFont="1"/>
    <xf numFmtId="0" fontId="7" fillId="0" borderId="0" xfId="0" applyFont="1"/>
    <xf numFmtId="0" fontId="9" fillId="0" borderId="0" xfId="4" applyFont="1"/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D40207-CF6D-154B-808E-479BD1E0E337}" name="Table1" displayName="Table1" ref="A4:C18" totalsRowShown="0" headerRowDxfId="4" dataDxfId="3">
  <autoFilter ref="A4:C18" xr:uid="{C3D40207-CF6D-154B-808E-479BD1E0E337}"/>
  <tableColumns count="3">
    <tableColumn id="1" xr3:uid="{753ABCA2-E65E-1741-A8F3-96C68AAB4CBD}" name="Tab" dataDxfId="2"/>
    <tableColumn id="2" xr3:uid="{99734799-1328-F543-9B37-824A0E23C8F0}" name="Variable Name" dataDxfId="1" dataCellStyle="Currency"/>
    <tableColumn id="3" xr3:uid="{350FC3B7-D49E-DA44-9B07-8EA662ED924D}" name="Descripti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althcostinstitute.org/hcci-research/use-of-and-spending-on-firearms-related-injuries-increased-among-people-with-employer-sponsored-insurance-from-2016-20200?highlight=WyJmaXJlYXJtIl0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82E5-CF54-8541-B6ED-E614F37046B8}">
  <dimension ref="A1:C22"/>
  <sheetViews>
    <sheetView showGridLines="0" tabSelected="1" workbookViewId="0"/>
  </sheetViews>
  <sheetFormatPr defaultColWidth="11.1640625" defaultRowHeight="15.5" x14ac:dyDescent="0.35"/>
  <cols>
    <col min="1" max="1" width="22.33203125" style="8" customWidth="1"/>
    <col min="2" max="2" width="32.83203125" style="8" bestFit="1" customWidth="1"/>
    <col min="3" max="3" width="92.5" style="8" customWidth="1"/>
    <col min="4" max="16384" width="11.1640625" style="8"/>
  </cols>
  <sheetData>
    <row r="1" spans="1:3" ht="18.5" x14ac:dyDescent="0.45">
      <c r="A1" s="30" t="s">
        <v>137</v>
      </c>
    </row>
    <row r="2" spans="1:3" ht="18.5" x14ac:dyDescent="0.45">
      <c r="A2" s="31" t="s">
        <v>138</v>
      </c>
    </row>
    <row r="4" spans="1:3" x14ac:dyDescent="0.35">
      <c r="A4" s="17" t="s">
        <v>97</v>
      </c>
      <c r="B4" s="17" t="s">
        <v>98</v>
      </c>
      <c r="C4" s="17" t="s">
        <v>99</v>
      </c>
    </row>
    <row r="5" spans="1:3" x14ac:dyDescent="0.35">
      <c r="A5" s="25" t="s">
        <v>100</v>
      </c>
      <c r="B5" s="26" t="s">
        <v>101</v>
      </c>
      <c r="C5" s="25" t="s">
        <v>102</v>
      </c>
    </row>
    <row r="6" spans="1:3" x14ac:dyDescent="0.35">
      <c r="A6" s="25" t="s">
        <v>100</v>
      </c>
      <c r="B6" s="27" t="s">
        <v>122</v>
      </c>
      <c r="C6" s="25" t="s">
        <v>103</v>
      </c>
    </row>
    <row r="7" spans="1:3" ht="31" x14ac:dyDescent="0.35">
      <c r="A7" s="25" t="s">
        <v>100</v>
      </c>
      <c r="B7" s="27" t="s">
        <v>121</v>
      </c>
      <c r="C7" s="25" t="s">
        <v>104</v>
      </c>
    </row>
    <row r="8" spans="1:3" x14ac:dyDescent="0.35">
      <c r="A8" s="18" t="s">
        <v>105</v>
      </c>
      <c r="B8" s="19" t="s">
        <v>117</v>
      </c>
      <c r="C8" s="18" t="s">
        <v>106</v>
      </c>
    </row>
    <row r="9" spans="1:3" x14ac:dyDescent="0.35">
      <c r="A9" s="18" t="s">
        <v>105</v>
      </c>
      <c r="B9" s="20" t="s">
        <v>123</v>
      </c>
      <c r="C9" s="18" t="s">
        <v>108</v>
      </c>
    </row>
    <row r="10" spans="1:3" x14ac:dyDescent="0.35">
      <c r="A10" s="18" t="s">
        <v>105</v>
      </c>
      <c r="B10" s="20" t="s">
        <v>124</v>
      </c>
      <c r="C10" s="18" t="s">
        <v>107</v>
      </c>
    </row>
    <row r="11" spans="1:3" x14ac:dyDescent="0.35">
      <c r="A11" s="18" t="s">
        <v>105</v>
      </c>
      <c r="B11" s="20" t="s">
        <v>125</v>
      </c>
      <c r="C11" s="18" t="s">
        <v>133</v>
      </c>
    </row>
    <row r="12" spans="1:3" x14ac:dyDescent="0.35">
      <c r="A12" s="18" t="s">
        <v>105</v>
      </c>
      <c r="B12" s="20" t="s">
        <v>126</v>
      </c>
      <c r="C12" s="18" t="s">
        <v>109</v>
      </c>
    </row>
    <row r="13" spans="1:3" ht="31" x14ac:dyDescent="0.35">
      <c r="A13" s="18" t="s">
        <v>105</v>
      </c>
      <c r="B13" s="21" t="s">
        <v>127</v>
      </c>
      <c r="C13" s="18" t="s">
        <v>135</v>
      </c>
    </row>
    <row r="14" spans="1:3" ht="31" x14ac:dyDescent="0.35">
      <c r="A14" s="18" t="s">
        <v>105</v>
      </c>
      <c r="B14" s="21" t="s">
        <v>128</v>
      </c>
      <c r="C14" s="18" t="s">
        <v>134</v>
      </c>
    </row>
    <row r="15" spans="1:3" x14ac:dyDescent="0.35">
      <c r="A15" s="22" t="s">
        <v>110</v>
      </c>
      <c r="B15" s="23" t="s">
        <v>101</v>
      </c>
      <c r="C15" s="22" t="s">
        <v>102</v>
      </c>
    </row>
    <row r="16" spans="1:3" ht="93" x14ac:dyDescent="0.35">
      <c r="A16" s="22" t="s">
        <v>110</v>
      </c>
      <c r="B16" s="23" t="s">
        <v>132</v>
      </c>
      <c r="C16" s="24" t="s">
        <v>112</v>
      </c>
    </row>
    <row r="17" spans="1:3" x14ac:dyDescent="0.35">
      <c r="A17" s="22" t="s">
        <v>110</v>
      </c>
      <c r="B17" s="23" t="s">
        <v>130</v>
      </c>
      <c r="C17" s="22" t="s">
        <v>136</v>
      </c>
    </row>
    <row r="18" spans="1:3" x14ac:dyDescent="0.35">
      <c r="A18" s="22" t="s">
        <v>110</v>
      </c>
      <c r="B18" s="23" t="s">
        <v>129</v>
      </c>
      <c r="C18" s="22" t="s">
        <v>111</v>
      </c>
    </row>
    <row r="21" spans="1:3" x14ac:dyDescent="0.35">
      <c r="B21" s="9"/>
      <c r="C21" s="9"/>
    </row>
    <row r="22" spans="1:3" x14ac:dyDescent="0.35">
      <c r="B22" s="10"/>
      <c r="C22" s="10"/>
    </row>
  </sheetData>
  <hyperlinks>
    <hyperlink ref="A2" r:id="rId1" xr:uid="{97630B0A-06D4-4384-A460-06FF103DDFB1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C843-BDE0-8445-806A-622C49997959}">
  <dimension ref="A1:C6"/>
  <sheetViews>
    <sheetView workbookViewId="0">
      <selection activeCell="C12" sqref="C12"/>
    </sheetView>
  </sheetViews>
  <sheetFormatPr defaultColWidth="11.1640625" defaultRowHeight="15.5" x14ac:dyDescent="0.35"/>
  <cols>
    <col min="2" max="3" width="24.58203125" customWidth="1"/>
  </cols>
  <sheetData>
    <row r="1" spans="1:3" ht="48.65" customHeight="1" x14ac:dyDescent="0.35">
      <c r="A1" s="4" t="s">
        <v>101</v>
      </c>
      <c r="B1" s="6" t="s">
        <v>122</v>
      </c>
      <c r="C1" s="6" t="s">
        <v>121</v>
      </c>
    </row>
    <row r="2" spans="1:3" x14ac:dyDescent="0.35">
      <c r="A2">
        <v>2016</v>
      </c>
      <c r="B2" s="1">
        <v>61.869669999999999</v>
      </c>
      <c r="C2" s="2">
        <v>34553.050000000003</v>
      </c>
    </row>
    <row r="3" spans="1:3" x14ac:dyDescent="0.35">
      <c r="A3">
        <v>2017</v>
      </c>
      <c r="B3" s="1">
        <v>65.018469999999994</v>
      </c>
      <c r="C3" s="2">
        <v>38669.18</v>
      </c>
    </row>
    <row r="4" spans="1:3" x14ac:dyDescent="0.35">
      <c r="A4">
        <v>2018</v>
      </c>
      <c r="B4" s="1">
        <v>65.550730000000001</v>
      </c>
      <c r="C4" s="2">
        <v>42338.18</v>
      </c>
    </row>
    <row r="5" spans="1:3" x14ac:dyDescent="0.35">
      <c r="A5">
        <v>2019</v>
      </c>
      <c r="B5" s="1">
        <v>67.79101</v>
      </c>
      <c r="C5" s="2">
        <v>45544.299999999996</v>
      </c>
    </row>
    <row r="6" spans="1:3" x14ac:dyDescent="0.35">
      <c r="A6">
        <v>2020</v>
      </c>
      <c r="B6" s="1">
        <v>81.70111</v>
      </c>
      <c r="C6" s="2">
        <v>51564.34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3A01-3C90-3049-AE02-C72B1EED9931}">
  <dimension ref="A1:G93"/>
  <sheetViews>
    <sheetView workbookViewId="0">
      <selection activeCell="G2" sqref="G2"/>
    </sheetView>
  </sheetViews>
  <sheetFormatPr defaultColWidth="11.1640625" defaultRowHeight="15.5" x14ac:dyDescent="0.35"/>
  <cols>
    <col min="1" max="1" width="45.5" style="8" bestFit="1" customWidth="1"/>
    <col min="2" max="5" width="18.58203125" style="12" customWidth="1"/>
    <col min="6" max="6" width="18.58203125" style="8" customWidth="1"/>
    <col min="7" max="7" width="18.58203125" style="16" customWidth="1"/>
    <col min="8" max="16384" width="11.1640625" style="8"/>
  </cols>
  <sheetData>
    <row r="1" spans="1:7" ht="62" x14ac:dyDescent="0.35">
      <c r="A1" s="9" t="s">
        <v>118</v>
      </c>
      <c r="B1" s="11" t="s">
        <v>113</v>
      </c>
      <c r="C1" s="11" t="s">
        <v>114</v>
      </c>
      <c r="D1" s="11" t="s">
        <v>115</v>
      </c>
      <c r="E1" s="11" t="s">
        <v>116</v>
      </c>
      <c r="F1" s="9" t="s">
        <v>119</v>
      </c>
      <c r="G1" s="9" t="s">
        <v>120</v>
      </c>
    </row>
    <row r="2" spans="1:7" x14ac:dyDescent="0.35">
      <c r="A2" s="8" t="s">
        <v>0</v>
      </c>
      <c r="B2" s="12">
        <v>9947.0400000000009</v>
      </c>
      <c r="C2" s="12">
        <f t="shared" ref="C2:C33" si="0">B2/7439</f>
        <v>1.337147466057266</v>
      </c>
      <c r="D2" s="12">
        <v>263643.63</v>
      </c>
      <c r="E2" s="12">
        <f t="shared" ref="E2:E33" si="1">D2/7439</f>
        <v>35.440735313886279</v>
      </c>
      <c r="F2" s="13">
        <f t="shared" ref="F2:F33" si="2">E2-C2</f>
        <v>34.103587847829012</v>
      </c>
      <c r="G2" s="14">
        <f t="shared" ref="G2:G33" si="3">(E2-C2)/C2</f>
        <v>25.504732060995028</v>
      </c>
    </row>
    <row r="3" spans="1:7" x14ac:dyDescent="0.35">
      <c r="A3" s="8" t="s">
        <v>1</v>
      </c>
      <c r="B3" s="15">
        <v>2779.22</v>
      </c>
      <c r="C3" s="12">
        <f t="shared" si="0"/>
        <v>0.37360129049603441</v>
      </c>
      <c r="D3" s="15">
        <v>66207.17</v>
      </c>
      <c r="E3" s="12">
        <f t="shared" si="1"/>
        <v>8.900009409866918</v>
      </c>
      <c r="F3" s="13">
        <f>E3-C3</f>
        <v>8.5264081193708829</v>
      </c>
      <c r="G3" s="14">
        <f>(E3-C3)/C3</f>
        <v>22.822212707162439</v>
      </c>
    </row>
    <row r="4" spans="1:7" x14ac:dyDescent="0.35">
      <c r="A4" s="8" t="s">
        <v>2</v>
      </c>
      <c r="B4" s="12">
        <v>45369.16</v>
      </c>
      <c r="C4" s="12">
        <f t="shared" si="0"/>
        <v>6.0988251109020037</v>
      </c>
      <c r="D4" s="12">
        <v>553353.81000000006</v>
      </c>
      <c r="E4" s="12">
        <f t="shared" si="1"/>
        <v>74.385510149213616</v>
      </c>
      <c r="F4" s="13">
        <f t="shared" si="2"/>
        <v>68.286685038311617</v>
      </c>
      <c r="G4" s="14">
        <f t="shared" si="3"/>
        <v>11.19669506775087</v>
      </c>
    </row>
    <row r="5" spans="1:7" x14ac:dyDescent="0.35">
      <c r="A5" s="8" t="s">
        <v>3</v>
      </c>
      <c r="B5" s="12">
        <v>564217.46</v>
      </c>
      <c r="C5" s="12">
        <f t="shared" si="0"/>
        <v>75.845874445489983</v>
      </c>
      <c r="D5" s="12">
        <v>5324063.76</v>
      </c>
      <c r="E5" s="12">
        <f t="shared" si="1"/>
        <v>715.69616346283101</v>
      </c>
      <c r="F5" s="13">
        <f>E5-C5</f>
        <v>639.85028901734108</v>
      </c>
      <c r="G5" s="14">
        <f t="shared" si="3"/>
        <v>8.4361910742712585</v>
      </c>
    </row>
    <row r="6" spans="1:7" x14ac:dyDescent="0.35">
      <c r="A6" s="8" t="s">
        <v>4</v>
      </c>
      <c r="B6" s="12">
        <v>193429.27</v>
      </c>
      <c r="C6" s="12">
        <f t="shared" si="0"/>
        <v>26.002052695254736</v>
      </c>
      <c r="D6" s="12">
        <v>1507913.32</v>
      </c>
      <c r="E6" s="12">
        <f t="shared" si="1"/>
        <v>202.70376663530044</v>
      </c>
      <c r="F6" s="13">
        <f t="shared" si="2"/>
        <v>176.70171394004569</v>
      </c>
      <c r="G6" s="14">
        <f t="shared" si="3"/>
        <v>6.7956832489726091</v>
      </c>
    </row>
    <row r="7" spans="1:7" x14ac:dyDescent="0.35">
      <c r="A7" s="8" t="s">
        <v>5</v>
      </c>
      <c r="B7" s="12">
        <v>100263.66</v>
      </c>
      <c r="C7" s="12">
        <f t="shared" si="0"/>
        <v>13.478109961016266</v>
      </c>
      <c r="D7" s="12">
        <v>749670.01</v>
      </c>
      <c r="E7" s="12">
        <f t="shared" si="1"/>
        <v>100.77564323161715</v>
      </c>
      <c r="F7" s="13">
        <f t="shared" si="2"/>
        <v>87.297533270600894</v>
      </c>
      <c r="G7" s="14">
        <f t="shared" si="3"/>
        <v>6.4769862779794796</v>
      </c>
    </row>
    <row r="8" spans="1:7" x14ac:dyDescent="0.35">
      <c r="A8" s="8" t="s">
        <v>6</v>
      </c>
      <c r="B8" s="12">
        <v>11601.2</v>
      </c>
      <c r="C8" s="12">
        <f t="shared" si="0"/>
        <v>1.559510686920285</v>
      </c>
      <c r="D8" s="12">
        <v>78817.81</v>
      </c>
      <c r="E8" s="12">
        <f t="shared" si="1"/>
        <v>10.595215754805754</v>
      </c>
      <c r="F8" s="13">
        <f t="shared" si="2"/>
        <v>9.035705067885468</v>
      </c>
      <c r="G8" s="14">
        <f t="shared" si="3"/>
        <v>5.7939359721408126</v>
      </c>
    </row>
    <row r="9" spans="1:7" x14ac:dyDescent="0.35">
      <c r="A9" s="8" t="s">
        <v>7</v>
      </c>
      <c r="B9" s="12">
        <v>67383.350000000006</v>
      </c>
      <c r="C9" s="12">
        <f t="shared" si="0"/>
        <v>9.0581193708831833</v>
      </c>
      <c r="D9" s="12">
        <v>434077.33</v>
      </c>
      <c r="E9" s="12">
        <f t="shared" si="1"/>
        <v>58.351570103508536</v>
      </c>
      <c r="F9" s="13">
        <f t="shared" si="2"/>
        <v>49.293450732625352</v>
      </c>
      <c r="G9" s="14">
        <f t="shared" si="3"/>
        <v>5.441907830346814</v>
      </c>
    </row>
    <row r="10" spans="1:7" x14ac:dyDescent="0.35">
      <c r="A10" s="8" t="s">
        <v>8</v>
      </c>
      <c r="B10" s="12">
        <v>230873.37</v>
      </c>
      <c r="C10" s="12">
        <f t="shared" si="0"/>
        <v>31.035538378814355</v>
      </c>
      <c r="D10" s="12">
        <v>1241001.83</v>
      </c>
      <c r="E10" s="12">
        <f t="shared" si="1"/>
        <v>166.82374378276651</v>
      </c>
      <c r="F10" s="13">
        <f t="shared" si="2"/>
        <v>135.78820540395216</v>
      </c>
      <c r="G10" s="14">
        <f t="shared" si="3"/>
        <v>4.3752489080919128</v>
      </c>
    </row>
    <row r="11" spans="1:7" x14ac:dyDescent="0.35">
      <c r="A11" s="8" t="s">
        <v>9</v>
      </c>
      <c r="B11" s="12">
        <v>11454.42</v>
      </c>
      <c r="C11" s="12">
        <f t="shared" si="0"/>
        <v>1.5397795402607877</v>
      </c>
      <c r="D11" s="12">
        <v>60632.01</v>
      </c>
      <c r="E11" s="12">
        <f t="shared" si="1"/>
        <v>8.1505592149482453</v>
      </c>
      <c r="F11" s="13">
        <f t="shared" si="2"/>
        <v>6.6107796746874579</v>
      </c>
      <c r="G11" s="14">
        <f t="shared" si="3"/>
        <v>4.2933286888380211</v>
      </c>
    </row>
    <row r="12" spans="1:7" x14ac:dyDescent="0.35">
      <c r="A12" s="8" t="s">
        <v>10</v>
      </c>
      <c r="B12" s="12">
        <v>18106.86</v>
      </c>
      <c r="C12" s="12">
        <f t="shared" si="0"/>
        <v>2.4340448985078642</v>
      </c>
      <c r="D12" s="12">
        <v>95804.52</v>
      </c>
      <c r="E12" s="12">
        <f t="shared" si="1"/>
        <v>12.878682618631537</v>
      </c>
      <c r="F12" s="13">
        <f t="shared" si="2"/>
        <v>10.444637720123673</v>
      </c>
      <c r="G12" s="14">
        <f t="shared" si="3"/>
        <v>4.2910620615611981</v>
      </c>
    </row>
    <row r="13" spans="1:7" x14ac:dyDescent="0.35">
      <c r="A13" s="8" t="s">
        <v>24</v>
      </c>
      <c r="B13" s="12">
        <v>58434.63</v>
      </c>
      <c r="C13" s="12">
        <f t="shared" si="0"/>
        <v>7.855172738271273</v>
      </c>
      <c r="D13" s="12">
        <v>304688.94</v>
      </c>
      <c r="E13" s="12">
        <f t="shared" si="1"/>
        <v>40.958319666621861</v>
      </c>
      <c r="F13" s="13">
        <f t="shared" si="2"/>
        <v>33.10314692835059</v>
      </c>
      <c r="G13" s="14">
        <f t="shared" si="3"/>
        <v>4.2141844656156806</v>
      </c>
    </row>
    <row r="14" spans="1:7" x14ac:dyDescent="0.35">
      <c r="A14" s="8" t="s">
        <v>11</v>
      </c>
      <c r="B14" s="12">
        <v>548625.30000000005</v>
      </c>
      <c r="C14" s="12">
        <f t="shared" si="0"/>
        <v>73.749872294663263</v>
      </c>
      <c r="D14" s="12">
        <v>2818657.35</v>
      </c>
      <c r="E14" s="12">
        <f t="shared" si="1"/>
        <v>378.90272214007263</v>
      </c>
      <c r="F14" s="13">
        <f t="shared" si="2"/>
        <v>305.15284984540938</v>
      </c>
      <c r="G14" s="14">
        <f t="shared" si="3"/>
        <v>4.1376729254009987</v>
      </c>
    </row>
    <row r="15" spans="1:7" x14ac:dyDescent="0.35">
      <c r="A15" s="8" t="s">
        <v>12</v>
      </c>
      <c r="B15" s="12">
        <v>524880.9</v>
      </c>
      <c r="C15" s="12">
        <f t="shared" si="0"/>
        <v>70.557991665546453</v>
      </c>
      <c r="D15" s="12">
        <v>2256905.39</v>
      </c>
      <c r="E15" s="12">
        <f t="shared" si="1"/>
        <v>303.38827665008739</v>
      </c>
      <c r="F15" s="13">
        <f t="shared" si="2"/>
        <v>232.83028498454092</v>
      </c>
      <c r="G15" s="14">
        <f t="shared" si="3"/>
        <v>3.2998428595896701</v>
      </c>
    </row>
    <row r="16" spans="1:7" x14ac:dyDescent="0.35">
      <c r="A16" s="8" t="s">
        <v>25</v>
      </c>
      <c r="B16" s="12">
        <v>113157.36</v>
      </c>
      <c r="C16" s="12">
        <f t="shared" si="0"/>
        <v>15.211367119236456</v>
      </c>
      <c r="D16" s="12">
        <v>469417.13</v>
      </c>
      <c r="E16" s="12">
        <f t="shared" si="1"/>
        <v>63.102181744858179</v>
      </c>
      <c r="F16" s="13">
        <f t="shared" si="2"/>
        <v>47.890814625621722</v>
      </c>
      <c r="G16" s="14">
        <f t="shared" si="3"/>
        <v>3.1483570313057849</v>
      </c>
    </row>
    <row r="17" spans="1:7" x14ac:dyDescent="0.35">
      <c r="A17" s="8" t="s">
        <v>26</v>
      </c>
      <c r="B17" s="12">
        <v>106279.53</v>
      </c>
      <c r="C17" s="12">
        <f t="shared" si="0"/>
        <v>14.286803333781423</v>
      </c>
      <c r="D17" s="12">
        <v>437817.99</v>
      </c>
      <c r="E17" s="12">
        <f t="shared" si="1"/>
        <v>58.854414571851052</v>
      </c>
      <c r="F17" s="13">
        <f t="shared" si="2"/>
        <v>44.567611238069631</v>
      </c>
      <c r="G17" s="14">
        <f t="shared" si="3"/>
        <v>3.1194949770666089</v>
      </c>
    </row>
    <row r="18" spans="1:7" x14ac:dyDescent="0.35">
      <c r="A18" s="8" t="s">
        <v>27</v>
      </c>
      <c r="B18" s="12">
        <v>13631.48</v>
      </c>
      <c r="C18" s="12">
        <f t="shared" si="0"/>
        <v>1.8324344669982524</v>
      </c>
      <c r="D18" s="12">
        <v>55013.23</v>
      </c>
      <c r="E18" s="12">
        <f t="shared" si="1"/>
        <v>7.3952453286732096</v>
      </c>
      <c r="F18" s="13">
        <f t="shared" si="2"/>
        <v>5.562810861674957</v>
      </c>
      <c r="G18" s="14">
        <f t="shared" si="3"/>
        <v>3.0357488695284744</v>
      </c>
    </row>
    <row r="19" spans="1:7" x14ac:dyDescent="0.35">
      <c r="A19" s="8" t="s">
        <v>13</v>
      </c>
      <c r="B19" s="12">
        <v>1579776.91</v>
      </c>
      <c r="C19" s="12">
        <f t="shared" si="0"/>
        <v>212.36414975131066</v>
      </c>
      <c r="D19" s="12">
        <v>6097430.9500000002</v>
      </c>
      <c r="E19" s="12">
        <f t="shared" si="1"/>
        <v>819.65733969619578</v>
      </c>
      <c r="F19" s="13">
        <f t="shared" si="2"/>
        <v>607.29318994488517</v>
      </c>
      <c r="G19" s="14">
        <f t="shared" si="3"/>
        <v>2.8596784846032475</v>
      </c>
    </row>
    <row r="20" spans="1:7" x14ac:dyDescent="0.35">
      <c r="A20" s="8" t="s">
        <v>28</v>
      </c>
      <c r="B20" s="12">
        <v>34071.550000000003</v>
      </c>
      <c r="C20" s="12">
        <f t="shared" si="0"/>
        <v>4.5801250168033345</v>
      </c>
      <c r="D20" s="12">
        <v>128192.12</v>
      </c>
      <c r="E20" s="12">
        <f t="shared" si="1"/>
        <v>17.232439844065063</v>
      </c>
      <c r="F20" s="13">
        <f t="shared" si="2"/>
        <v>12.652314827261728</v>
      </c>
      <c r="G20" s="14">
        <f t="shared" si="3"/>
        <v>2.7624387502182901</v>
      </c>
    </row>
    <row r="21" spans="1:7" x14ac:dyDescent="0.35">
      <c r="A21" s="8" t="s">
        <v>29</v>
      </c>
      <c r="B21" s="12">
        <v>17977.28</v>
      </c>
      <c r="C21" s="12">
        <f t="shared" si="0"/>
        <v>2.4166258905766904</v>
      </c>
      <c r="D21" s="12">
        <v>63577.72</v>
      </c>
      <c r="E21" s="12">
        <f t="shared" si="1"/>
        <v>8.5465412017744313</v>
      </c>
      <c r="F21" s="13">
        <f t="shared" si="2"/>
        <v>6.1299153111977409</v>
      </c>
      <c r="G21" s="14">
        <f t="shared" si="3"/>
        <v>2.5365594795208173</v>
      </c>
    </row>
    <row r="22" spans="1:7" x14ac:dyDescent="0.35">
      <c r="A22" s="8" t="s">
        <v>14</v>
      </c>
      <c r="B22" s="12">
        <v>576453.66</v>
      </c>
      <c r="C22" s="12">
        <f t="shared" si="0"/>
        <v>77.490746068019902</v>
      </c>
      <c r="D22" s="12">
        <v>2013367.23</v>
      </c>
      <c r="E22" s="12">
        <f t="shared" si="1"/>
        <v>270.65025272214007</v>
      </c>
      <c r="F22" s="13">
        <f t="shared" si="2"/>
        <v>193.15950665412015</v>
      </c>
      <c r="G22" s="14">
        <f t="shared" si="3"/>
        <v>2.4926783707123996</v>
      </c>
    </row>
    <row r="23" spans="1:7" x14ac:dyDescent="0.35">
      <c r="A23" s="8" t="s">
        <v>30</v>
      </c>
      <c r="B23" s="12">
        <v>501221.76</v>
      </c>
      <c r="C23" s="12">
        <f t="shared" si="0"/>
        <v>67.377572254335263</v>
      </c>
      <c r="D23" s="12">
        <v>1715166.62</v>
      </c>
      <c r="E23" s="12">
        <f t="shared" si="1"/>
        <v>230.56413765291035</v>
      </c>
      <c r="F23" s="13">
        <f t="shared" si="2"/>
        <v>163.18656539857508</v>
      </c>
      <c r="G23" s="14">
        <f t="shared" si="3"/>
        <v>2.4219715839950764</v>
      </c>
    </row>
    <row r="24" spans="1:7" x14ac:dyDescent="0.35">
      <c r="A24" s="8" t="s">
        <v>15</v>
      </c>
      <c r="B24" s="12">
        <v>850930.83</v>
      </c>
      <c r="C24" s="12">
        <f t="shared" si="0"/>
        <v>114.38779809114128</v>
      </c>
      <c r="D24" s="12">
        <v>2751752.58</v>
      </c>
      <c r="E24" s="12">
        <f t="shared" si="1"/>
        <v>369.90893668503833</v>
      </c>
      <c r="F24" s="13">
        <f t="shared" si="2"/>
        <v>255.52113859389704</v>
      </c>
      <c r="G24" s="14">
        <f t="shared" si="3"/>
        <v>2.2338146450752054</v>
      </c>
    </row>
    <row r="25" spans="1:7" x14ac:dyDescent="0.35">
      <c r="A25" s="8" t="s">
        <v>16</v>
      </c>
      <c r="B25" s="12">
        <v>1431027.8</v>
      </c>
      <c r="C25" s="12">
        <f t="shared" si="0"/>
        <v>192.36830219115473</v>
      </c>
      <c r="D25" s="12">
        <v>4367214.21</v>
      </c>
      <c r="E25" s="12">
        <f t="shared" si="1"/>
        <v>587.07006452480175</v>
      </c>
      <c r="F25" s="13">
        <f t="shared" si="2"/>
        <v>394.70176233364703</v>
      </c>
      <c r="G25" s="14">
        <f t="shared" si="3"/>
        <v>2.0518024946824935</v>
      </c>
    </row>
    <row r="26" spans="1:7" x14ac:dyDescent="0.35">
      <c r="A26" s="8" t="s">
        <v>17</v>
      </c>
      <c r="B26" s="12">
        <v>1061828.18</v>
      </c>
      <c r="C26" s="12">
        <f t="shared" si="0"/>
        <v>142.73802661648071</v>
      </c>
      <c r="D26" s="12">
        <v>3151064.09</v>
      </c>
      <c r="E26" s="12">
        <f t="shared" si="1"/>
        <v>423.58705336738808</v>
      </c>
      <c r="F26" s="13">
        <f t="shared" si="2"/>
        <v>280.84902675090734</v>
      </c>
      <c r="G26" s="14">
        <f t="shared" si="3"/>
        <v>1.9675837855424025</v>
      </c>
    </row>
    <row r="27" spans="1:7" x14ac:dyDescent="0.35">
      <c r="A27" s="8" t="s">
        <v>31</v>
      </c>
      <c r="B27" s="12">
        <v>136361.82999999999</v>
      </c>
      <c r="C27" s="12">
        <f t="shared" si="0"/>
        <v>18.330666756284444</v>
      </c>
      <c r="D27" s="12">
        <v>402539.75</v>
      </c>
      <c r="E27" s="12">
        <f t="shared" si="1"/>
        <v>54.112078236322084</v>
      </c>
      <c r="F27" s="13">
        <f t="shared" si="2"/>
        <v>35.78141148003764</v>
      </c>
      <c r="G27" s="14">
        <f t="shared" si="3"/>
        <v>1.951997270790514</v>
      </c>
    </row>
    <row r="28" spans="1:7" x14ac:dyDescent="0.35">
      <c r="A28" s="8" t="s">
        <v>32</v>
      </c>
      <c r="B28" s="12">
        <v>12258.4</v>
      </c>
      <c r="C28" s="12">
        <f t="shared" si="0"/>
        <v>1.6478558946094906</v>
      </c>
      <c r="D28" s="12">
        <v>34285.07</v>
      </c>
      <c r="E28" s="12">
        <f t="shared" si="1"/>
        <v>4.6088277994354083</v>
      </c>
      <c r="F28" s="13">
        <f t="shared" si="2"/>
        <v>2.960971904825918</v>
      </c>
      <c r="G28" s="14">
        <f t="shared" si="3"/>
        <v>1.7968633753181495</v>
      </c>
    </row>
    <row r="29" spans="1:7" x14ac:dyDescent="0.35">
      <c r="A29" s="8" t="s">
        <v>33</v>
      </c>
      <c r="B29" s="12">
        <v>173088.92</v>
      </c>
      <c r="C29" s="12">
        <f t="shared" si="0"/>
        <v>23.267767173007126</v>
      </c>
      <c r="D29" s="12">
        <v>469459.16</v>
      </c>
      <c r="E29" s="12">
        <f t="shared" si="1"/>
        <v>63.107831697808841</v>
      </c>
      <c r="F29" s="13">
        <f t="shared" si="2"/>
        <v>39.840064524801718</v>
      </c>
      <c r="G29" s="14">
        <f t="shared" si="3"/>
        <v>1.7122427016125583</v>
      </c>
    </row>
    <row r="30" spans="1:7" x14ac:dyDescent="0.35">
      <c r="A30" s="8" t="s">
        <v>34</v>
      </c>
      <c r="B30" s="12">
        <v>5051.87</v>
      </c>
      <c r="C30" s="12">
        <f t="shared" si="0"/>
        <v>0.67910606264282836</v>
      </c>
      <c r="D30" s="12">
        <v>13577.76</v>
      </c>
      <c r="E30" s="12">
        <f t="shared" si="1"/>
        <v>1.8252130662723485</v>
      </c>
      <c r="F30" s="13">
        <f t="shared" si="2"/>
        <v>1.14610700362952</v>
      </c>
      <c r="G30" s="14">
        <f t="shared" si="3"/>
        <v>1.6876701102759966</v>
      </c>
    </row>
    <row r="31" spans="1:7" x14ac:dyDescent="0.35">
      <c r="A31" s="8" t="s">
        <v>35</v>
      </c>
      <c r="B31" s="12">
        <v>430211.16</v>
      </c>
      <c r="C31" s="12">
        <f t="shared" si="0"/>
        <v>57.831853743782766</v>
      </c>
      <c r="D31" s="12">
        <v>1156186.43</v>
      </c>
      <c r="E31" s="12">
        <f t="shared" si="1"/>
        <v>155.42229197472778</v>
      </c>
      <c r="F31" s="13">
        <f t="shared" si="2"/>
        <v>97.590438230945011</v>
      </c>
      <c r="G31" s="14">
        <f t="shared" si="3"/>
        <v>1.687485908082905</v>
      </c>
    </row>
    <row r="32" spans="1:7" x14ac:dyDescent="0.35">
      <c r="A32" s="8" t="s">
        <v>18</v>
      </c>
      <c r="B32" s="12">
        <v>1654753.47</v>
      </c>
      <c r="C32" s="12">
        <f t="shared" si="0"/>
        <v>222.44299905901332</v>
      </c>
      <c r="D32" s="12">
        <v>4328533.43</v>
      </c>
      <c r="E32" s="12">
        <f t="shared" si="1"/>
        <v>581.87033606667558</v>
      </c>
      <c r="F32" s="13">
        <f t="shared" si="2"/>
        <v>359.42733700766223</v>
      </c>
      <c r="G32" s="14">
        <f t="shared" si="3"/>
        <v>1.6158177084831853</v>
      </c>
    </row>
    <row r="33" spans="1:7" x14ac:dyDescent="0.35">
      <c r="A33" s="8" t="s">
        <v>36</v>
      </c>
      <c r="B33" s="12">
        <v>177059.87</v>
      </c>
      <c r="C33" s="12">
        <f t="shared" si="0"/>
        <v>23.801568759241832</v>
      </c>
      <c r="D33" s="12">
        <v>445453.91</v>
      </c>
      <c r="E33" s="12">
        <f t="shared" si="1"/>
        <v>59.880885871756952</v>
      </c>
      <c r="F33" s="13">
        <f t="shared" si="2"/>
        <v>36.07931711251512</v>
      </c>
      <c r="G33" s="14">
        <f t="shared" si="3"/>
        <v>1.515837778487017</v>
      </c>
    </row>
    <row r="34" spans="1:7" x14ac:dyDescent="0.35">
      <c r="A34" s="8" t="s">
        <v>19</v>
      </c>
      <c r="B34" s="12">
        <v>1054478.8999999999</v>
      </c>
      <c r="C34" s="12">
        <f t="shared" ref="C34:C65" si="4">B34/7439</f>
        <v>141.75008737733566</v>
      </c>
      <c r="D34" s="12">
        <v>2648329.84</v>
      </c>
      <c r="E34" s="12">
        <f t="shared" ref="E34:E65" si="5">D34/7439</f>
        <v>356.0061621185643</v>
      </c>
      <c r="F34" s="13">
        <f t="shared" ref="F34:F65" si="6">E34-C34</f>
        <v>214.25607474122864</v>
      </c>
      <c r="G34" s="14">
        <f t="shared" ref="G34:G65" si="7">(E34-C34)/C34</f>
        <v>1.5115057683942277</v>
      </c>
    </row>
    <row r="35" spans="1:7" x14ac:dyDescent="0.35">
      <c r="A35" s="8" t="s">
        <v>37</v>
      </c>
      <c r="B35" s="12">
        <v>237200.37</v>
      </c>
      <c r="C35" s="12">
        <f t="shared" si="4"/>
        <v>31.886055921494822</v>
      </c>
      <c r="D35" s="12">
        <v>589408.62</v>
      </c>
      <c r="E35" s="12">
        <f t="shared" si="5"/>
        <v>79.232238204059684</v>
      </c>
      <c r="F35" s="13">
        <f t="shared" si="6"/>
        <v>47.346182282564861</v>
      </c>
      <c r="G35" s="14">
        <f t="shared" si="7"/>
        <v>1.4848553988343274</v>
      </c>
    </row>
    <row r="36" spans="1:7" x14ac:dyDescent="0.35">
      <c r="A36" s="8" t="s">
        <v>38</v>
      </c>
      <c r="B36" s="12">
        <v>148050.35999999999</v>
      </c>
      <c r="C36" s="12">
        <f t="shared" si="4"/>
        <v>19.901916924317781</v>
      </c>
      <c r="D36" s="12">
        <v>362345.86</v>
      </c>
      <c r="E36" s="12">
        <f t="shared" si="5"/>
        <v>48.708947439171929</v>
      </c>
      <c r="F36" s="13">
        <f t="shared" si="6"/>
        <v>28.807030514854148</v>
      </c>
      <c r="G36" s="14">
        <f t="shared" si="7"/>
        <v>1.4474500433501143</v>
      </c>
    </row>
    <row r="37" spans="1:7" x14ac:dyDescent="0.35">
      <c r="A37" s="8" t="s">
        <v>20</v>
      </c>
      <c r="B37" s="12">
        <v>1067429.1399999999</v>
      </c>
      <c r="C37" s="12">
        <f t="shared" si="4"/>
        <v>143.49094501949185</v>
      </c>
      <c r="D37" s="12">
        <v>2598822.67</v>
      </c>
      <c r="E37" s="12">
        <f t="shared" si="5"/>
        <v>349.35107810189538</v>
      </c>
      <c r="F37" s="13">
        <f t="shared" si="6"/>
        <v>205.86013308240354</v>
      </c>
      <c r="G37" s="14">
        <f t="shared" si="7"/>
        <v>1.4346559154268546</v>
      </c>
    </row>
    <row r="38" spans="1:7" x14ac:dyDescent="0.35">
      <c r="A38" s="8" t="s">
        <v>39</v>
      </c>
      <c r="B38" s="12">
        <v>140753.26</v>
      </c>
      <c r="C38" s="12">
        <f t="shared" si="4"/>
        <v>18.920992068826457</v>
      </c>
      <c r="D38" s="12">
        <v>339584.96</v>
      </c>
      <c r="E38" s="12">
        <f t="shared" si="5"/>
        <v>45.649275440247351</v>
      </c>
      <c r="F38" s="13">
        <f t="shared" si="6"/>
        <v>26.728283371420893</v>
      </c>
      <c r="G38" s="14">
        <f t="shared" si="7"/>
        <v>1.4126258958407074</v>
      </c>
    </row>
    <row r="39" spans="1:7" x14ac:dyDescent="0.35">
      <c r="A39" s="8" t="s">
        <v>40</v>
      </c>
      <c r="B39" s="12">
        <v>481882.3</v>
      </c>
      <c r="C39" s="12">
        <f t="shared" si="4"/>
        <v>64.777833042075542</v>
      </c>
      <c r="D39" s="12">
        <v>1155649.17</v>
      </c>
      <c r="E39" s="12">
        <f t="shared" si="5"/>
        <v>155.35006990186852</v>
      </c>
      <c r="F39" s="13">
        <f t="shared" si="6"/>
        <v>90.57223685979298</v>
      </c>
      <c r="G39" s="14">
        <f t="shared" si="7"/>
        <v>1.3981980039524176</v>
      </c>
    </row>
    <row r="40" spans="1:7" x14ac:dyDescent="0.35">
      <c r="A40" s="8" t="s">
        <v>41</v>
      </c>
      <c r="B40" s="12">
        <v>533302.19999999995</v>
      </c>
      <c r="C40" s="12">
        <f t="shared" si="4"/>
        <v>71.690038983734368</v>
      </c>
      <c r="D40" s="12">
        <v>1244215.6399999999</v>
      </c>
      <c r="E40" s="12">
        <f t="shared" si="5"/>
        <v>167.25576555988707</v>
      </c>
      <c r="F40" s="13">
        <f t="shared" si="6"/>
        <v>95.565726576152699</v>
      </c>
      <c r="G40" s="14">
        <f t="shared" si="7"/>
        <v>1.3330405162401355</v>
      </c>
    </row>
    <row r="41" spans="1:7" x14ac:dyDescent="0.35">
      <c r="A41" s="8" t="s">
        <v>42</v>
      </c>
      <c r="B41" s="12">
        <v>160255.19</v>
      </c>
      <c r="C41" s="12">
        <f t="shared" si="4"/>
        <v>21.542571582201909</v>
      </c>
      <c r="D41" s="12">
        <v>366222.16</v>
      </c>
      <c r="E41" s="12">
        <f t="shared" si="5"/>
        <v>49.230025541067342</v>
      </c>
      <c r="F41" s="13">
        <f t="shared" si="6"/>
        <v>27.687453958865433</v>
      </c>
      <c r="G41" s="14">
        <f t="shared" si="7"/>
        <v>1.2852436791594704</v>
      </c>
    </row>
    <row r="42" spans="1:7" x14ac:dyDescent="0.35">
      <c r="A42" s="8" t="s">
        <v>43</v>
      </c>
      <c r="B42" s="12">
        <v>473345.49</v>
      </c>
      <c r="C42" s="12">
        <f t="shared" si="4"/>
        <v>63.630258099206884</v>
      </c>
      <c r="D42" s="12">
        <v>1079269.58</v>
      </c>
      <c r="E42" s="12">
        <f t="shared" si="5"/>
        <v>145.08261594300311</v>
      </c>
      <c r="F42" s="13">
        <f t="shared" si="6"/>
        <v>81.452357843796221</v>
      </c>
      <c r="G42" s="14">
        <f t="shared" si="7"/>
        <v>1.2800884402637913</v>
      </c>
    </row>
    <row r="43" spans="1:7" x14ac:dyDescent="0.35">
      <c r="A43" s="8" t="s">
        <v>44</v>
      </c>
      <c r="B43" s="12">
        <v>44345.57</v>
      </c>
      <c r="C43" s="12">
        <f t="shared" si="4"/>
        <v>5.9612273154993947</v>
      </c>
      <c r="D43" s="12">
        <v>100245.87</v>
      </c>
      <c r="E43" s="12">
        <f t="shared" si="5"/>
        <v>13.475718510552493</v>
      </c>
      <c r="F43" s="13">
        <f t="shared" si="6"/>
        <v>7.5144911950530986</v>
      </c>
      <c r="G43" s="14">
        <f t="shared" si="7"/>
        <v>1.2605610887400929</v>
      </c>
    </row>
    <row r="44" spans="1:7" x14ac:dyDescent="0.35">
      <c r="A44" s="8" t="s">
        <v>45</v>
      </c>
      <c r="B44" s="12">
        <v>121624.48</v>
      </c>
      <c r="C44" s="12">
        <f t="shared" si="4"/>
        <v>16.349573867455302</v>
      </c>
      <c r="D44" s="12">
        <v>267727.84999999998</v>
      </c>
      <c r="E44" s="12">
        <f t="shared" si="5"/>
        <v>35.989763409060352</v>
      </c>
      <c r="F44" s="13">
        <f t="shared" si="6"/>
        <v>19.64018954160505</v>
      </c>
      <c r="G44" s="14">
        <f t="shared" si="7"/>
        <v>1.2012661431317115</v>
      </c>
    </row>
    <row r="45" spans="1:7" x14ac:dyDescent="0.35">
      <c r="A45" s="8" t="s">
        <v>46</v>
      </c>
      <c r="B45" s="12">
        <v>1017.23</v>
      </c>
      <c r="C45" s="12">
        <f t="shared" si="4"/>
        <v>0.13674284177980911</v>
      </c>
      <c r="D45" s="12">
        <v>2129.6</v>
      </c>
      <c r="E45" s="12">
        <f t="shared" si="5"/>
        <v>0.28627503696733431</v>
      </c>
      <c r="F45" s="13">
        <f t="shared" si="6"/>
        <v>0.1495321951875252</v>
      </c>
      <c r="G45" s="14">
        <f t="shared" si="7"/>
        <v>1.093528503878179</v>
      </c>
    </row>
    <row r="46" spans="1:7" x14ac:dyDescent="0.35">
      <c r="A46" s="8" t="s">
        <v>47</v>
      </c>
      <c r="B46" s="12">
        <v>314374.82</v>
      </c>
      <c r="C46" s="12">
        <f t="shared" si="4"/>
        <v>42.260360263476272</v>
      </c>
      <c r="D46" s="12">
        <v>652802.72</v>
      </c>
      <c r="E46" s="12">
        <f t="shared" si="5"/>
        <v>87.75409598064256</v>
      </c>
      <c r="F46" s="13">
        <f t="shared" si="6"/>
        <v>45.493735717166288</v>
      </c>
      <c r="G46" s="14">
        <f t="shared" si="7"/>
        <v>1.0765108350598818</v>
      </c>
    </row>
    <row r="47" spans="1:7" x14ac:dyDescent="0.35">
      <c r="A47" s="8" t="s">
        <v>48</v>
      </c>
      <c r="B47" s="12">
        <v>615354.41</v>
      </c>
      <c r="C47" s="12">
        <f t="shared" si="4"/>
        <v>82.720044360801182</v>
      </c>
      <c r="D47" s="12">
        <v>1261867.28</v>
      </c>
      <c r="E47" s="12">
        <f t="shared" si="5"/>
        <v>169.62861674956312</v>
      </c>
      <c r="F47" s="13">
        <f t="shared" si="6"/>
        <v>86.908572388761939</v>
      </c>
      <c r="G47" s="14">
        <f t="shared" si="7"/>
        <v>1.0506349828548398</v>
      </c>
    </row>
    <row r="48" spans="1:7" x14ac:dyDescent="0.35">
      <c r="A48" s="8" t="s">
        <v>21</v>
      </c>
      <c r="B48" s="12">
        <v>2570068.09</v>
      </c>
      <c r="C48" s="12">
        <f t="shared" si="4"/>
        <v>345.48569565801853</v>
      </c>
      <c r="D48" s="12">
        <v>5156171.8</v>
      </c>
      <c r="E48" s="12">
        <f t="shared" si="5"/>
        <v>693.12700631805353</v>
      </c>
      <c r="F48" s="13">
        <f t="shared" si="6"/>
        <v>347.641310660035</v>
      </c>
      <c r="G48" s="14">
        <f t="shared" si="7"/>
        <v>1.0062393755489958</v>
      </c>
    </row>
    <row r="49" spans="1:7" x14ac:dyDescent="0.35">
      <c r="A49" s="8" t="s">
        <v>22</v>
      </c>
      <c r="B49" s="12">
        <v>1774295.99</v>
      </c>
      <c r="C49" s="12">
        <f t="shared" si="4"/>
        <v>238.51270197607204</v>
      </c>
      <c r="D49" s="12">
        <v>3206521.95</v>
      </c>
      <c r="E49" s="12">
        <f t="shared" si="5"/>
        <v>431.04206882645519</v>
      </c>
      <c r="F49" s="13">
        <f t="shared" si="6"/>
        <v>192.52936685038316</v>
      </c>
      <c r="G49" s="14">
        <f t="shared" si="7"/>
        <v>0.8072080239554621</v>
      </c>
    </row>
    <row r="50" spans="1:7" x14ac:dyDescent="0.35">
      <c r="A50" s="8" t="s">
        <v>74</v>
      </c>
      <c r="B50" s="12">
        <v>446305.64</v>
      </c>
      <c r="C50" s="12">
        <f t="shared" si="4"/>
        <v>59.995381099610164</v>
      </c>
      <c r="D50" s="12">
        <v>802255.25</v>
      </c>
      <c r="E50" s="12">
        <f t="shared" si="5"/>
        <v>107.84450194918672</v>
      </c>
      <c r="F50" s="13">
        <f t="shared" si="6"/>
        <v>47.849120849576558</v>
      </c>
      <c r="G50" s="14">
        <f t="shared" si="7"/>
        <v>0.79754674397572034</v>
      </c>
    </row>
    <row r="51" spans="1:7" x14ac:dyDescent="0.35">
      <c r="A51" s="8" t="s">
        <v>70</v>
      </c>
      <c r="B51" s="12">
        <v>1410663.32</v>
      </c>
      <c r="C51" s="12">
        <f t="shared" si="4"/>
        <v>189.63077295335395</v>
      </c>
      <c r="D51" s="12">
        <v>2523056.88</v>
      </c>
      <c r="E51" s="12">
        <f t="shared" si="5"/>
        <v>339.16613523323025</v>
      </c>
      <c r="F51" s="13">
        <f t="shared" si="6"/>
        <v>149.5353622798763</v>
      </c>
      <c r="G51" s="14">
        <f t="shared" si="7"/>
        <v>0.7885606325965856</v>
      </c>
    </row>
    <row r="52" spans="1:7" x14ac:dyDescent="0.35">
      <c r="A52" s="8" t="s">
        <v>82</v>
      </c>
      <c r="B52" s="12">
        <v>929900.86</v>
      </c>
      <c r="C52" s="12">
        <f t="shared" si="4"/>
        <v>125.0034762736927</v>
      </c>
      <c r="D52" s="12">
        <v>1648516.61</v>
      </c>
      <c r="E52" s="12">
        <f t="shared" si="5"/>
        <v>221.60459873638931</v>
      </c>
      <c r="F52" s="13">
        <f t="shared" si="6"/>
        <v>96.601122462696608</v>
      </c>
      <c r="G52" s="14">
        <f t="shared" si="7"/>
        <v>0.77278748833504696</v>
      </c>
    </row>
    <row r="53" spans="1:7" x14ac:dyDescent="0.35">
      <c r="A53" s="8" t="s">
        <v>69</v>
      </c>
      <c r="B53" s="12">
        <v>341938.1</v>
      </c>
      <c r="C53" s="12">
        <f t="shared" si="4"/>
        <v>45.965600215082667</v>
      </c>
      <c r="D53" s="12">
        <v>604155.81000000006</v>
      </c>
      <c r="E53" s="12">
        <f t="shared" si="5"/>
        <v>81.214653851324115</v>
      </c>
      <c r="F53" s="13">
        <f t="shared" si="6"/>
        <v>35.249053636241449</v>
      </c>
      <c r="G53" s="14">
        <f t="shared" si="7"/>
        <v>0.76685724696955437</v>
      </c>
    </row>
    <row r="54" spans="1:7" x14ac:dyDescent="0.35">
      <c r="A54" s="8" t="s">
        <v>75</v>
      </c>
      <c r="B54" s="12">
        <v>1672084.02</v>
      </c>
      <c r="C54" s="12">
        <f t="shared" si="4"/>
        <v>224.77268718913834</v>
      </c>
      <c r="D54" s="12">
        <v>2949263.23</v>
      </c>
      <c r="E54" s="12">
        <f t="shared" si="5"/>
        <v>396.45963570372362</v>
      </c>
      <c r="F54" s="13">
        <f t="shared" si="6"/>
        <v>171.68694851458528</v>
      </c>
      <c r="G54" s="14">
        <f t="shared" si="7"/>
        <v>0.76382478076669846</v>
      </c>
    </row>
    <row r="55" spans="1:7" x14ac:dyDescent="0.35">
      <c r="A55" s="8" t="s">
        <v>53</v>
      </c>
      <c r="B55" s="12">
        <v>782592.12</v>
      </c>
      <c r="C55" s="12">
        <f t="shared" si="4"/>
        <v>105.20125285656674</v>
      </c>
      <c r="D55" s="12">
        <v>1325682.6399999999</v>
      </c>
      <c r="E55" s="12">
        <f t="shared" si="5"/>
        <v>178.20710310525607</v>
      </c>
      <c r="F55" s="13">
        <f t="shared" si="6"/>
        <v>73.005850248689327</v>
      </c>
      <c r="G55" s="14">
        <f t="shared" si="7"/>
        <v>0.69396369592885743</v>
      </c>
    </row>
    <row r="56" spans="1:7" x14ac:dyDescent="0.35">
      <c r="A56" s="8" t="s">
        <v>80</v>
      </c>
      <c r="B56" s="12">
        <v>134888.17000000001</v>
      </c>
      <c r="C56" s="12">
        <f t="shared" si="4"/>
        <v>18.132567549401802</v>
      </c>
      <c r="D56" s="12">
        <v>227178.64</v>
      </c>
      <c r="E56" s="12">
        <f t="shared" si="5"/>
        <v>30.538868127436487</v>
      </c>
      <c r="F56" s="13">
        <f t="shared" si="6"/>
        <v>12.406300578034685</v>
      </c>
      <c r="G56" s="14">
        <f t="shared" si="7"/>
        <v>0.68419988202078819</v>
      </c>
    </row>
    <row r="57" spans="1:7" x14ac:dyDescent="0.35">
      <c r="A57" s="8" t="s">
        <v>54</v>
      </c>
      <c r="B57" s="12">
        <v>309422.71999999997</v>
      </c>
      <c r="C57" s="12">
        <f t="shared" si="4"/>
        <v>41.594665949724423</v>
      </c>
      <c r="D57" s="12">
        <v>521064.04</v>
      </c>
      <c r="E57" s="12">
        <f t="shared" si="5"/>
        <v>70.044903884930761</v>
      </c>
      <c r="F57" s="13">
        <f t="shared" si="6"/>
        <v>28.450237935206339</v>
      </c>
      <c r="G57" s="14">
        <f t="shared" si="7"/>
        <v>0.68398765287823715</v>
      </c>
    </row>
    <row r="58" spans="1:7" x14ac:dyDescent="0.35">
      <c r="A58" s="8" t="s">
        <v>67</v>
      </c>
      <c r="B58" s="12">
        <v>17371.72</v>
      </c>
      <c r="C58" s="12">
        <f t="shared" si="4"/>
        <v>2.3352224761392661</v>
      </c>
      <c r="D58" s="12">
        <v>29061.19</v>
      </c>
      <c r="E58" s="12">
        <f t="shared" si="5"/>
        <v>3.90659900524264</v>
      </c>
      <c r="F58" s="13">
        <f t="shared" si="6"/>
        <v>1.5713765291033739</v>
      </c>
      <c r="G58" s="14">
        <f t="shared" si="7"/>
        <v>0.67290228025779819</v>
      </c>
    </row>
    <row r="59" spans="1:7" x14ac:dyDescent="0.35">
      <c r="A59" s="8" t="s">
        <v>65</v>
      </c>
      <c r="B59" s="12">
        <v>248092.02</v>
      </c>
      <c r="C59" s="12">
        <f t="shared" si="4"/>
        <v>33.350184164538241</v>
      </c>
      <c r="D59" s="12">
        <v>406771.34</v>
      </c>
      <c r="E59" s="12">
        <f t="shared" si="5"/>
        <v>54.680916789891121</v>
      </c>
      <c r="F59" s="13">
        <f t="shared" si="6"/>
        <v>21.33073262535288</v>
      </c>
      <c r="G59" s="14">
        <f t="shared" si="7"/>
        <v>0.63959864569606106</v>
      </c>
    </row>
    <row r="60" spans="1:7" x14ac:dyDescent="0.35">
      <c r="A60" s="8" t="s">
        <v>64</v>
      </c>
      <c r="B60" s="12">
        <v>268597.59000000003</v>
      </c>
      <c r="C60" s="12">
        <f t="shared" si="4"/>
        <v>36.106679661244797</v>
      </c>
      <c r="D60" s="12">
        <v>433684.9</v>
      </c>
      <c r="E60" s="12">
        <f t="shared" si="5"/>
        <v>58.298817045301789</v>
      </c>
      <c r="F60" s="13">
        <f t="shared" si="6"/>
        <v>22.192137384056991</v>
      </c>
      <c r="G60" s="14">
        <f t="shared" si="7"/>
        <v>0.61462692200626201</v>
      </c>
    </row>
    <row r="61" spans="1:7" x14ac:dyDescent="0.35">
      <c r="A61" s="8" t="s">
        <v>77</v>
      </c>
      <c r="B61" s="12">
        <v>24827.06</v>
      </c>
      <c r="C61" s="12">
        <f t="shared" si="4"/>
        <v>3.3374190079311736</v>
      </c>
      <c r="D61" s="12">
        <v>39982.92</v>
      </c>
      <c r="E61" s="12">
        <f t="shared" si="5"/>
        <v>5.3747708025272214</v>
      </c>
      <c r="F61" s="13">
        <f t="shared" si="6"/>
        <v>2.0373517945960478</v>
      </c>
      <c r="G61" s="14">
        <f t="shared" si="7"/>
        <v>0.61045729941442917</v>
      </c>
    </row>
    <row r="62" spans="1:7" x14ac:dyDescent="0.35">
      <c r="A62" s="8" t="s">
        <v>57</v>
      </c>
      <c r="B62" s="12">
        <v>728636.4</v>
      </c>
      <c r="C62" s="12">
        <f t="shared" si="4"/>
        <v>97.948165075951067</v>
      </c>
      <c r="D62" s="12">
        <v>1153182.1299999999</v>
      </c>
      <c r="E62" s="12">
        <f t="shared" si="5"/>
        <v>155.01843392929155</v>
      </c>
      <c r="F62" s="13">
        <f t="shared" si="6"/>
        <v>57.07026885334048</v>
      </c>
      <c r="G62" s="14">
        <f t="shared" si="7"/>
        <v>0.58265786611813497</v>
      </c>
    </row>
    <row r="63" spans="1:7" x14ac:dyDescent="0.35">
      <c r="A63" s="8" t="s">
        <v>81</v>
      </c>
      <c r="B63" s="12">
        <v>54556.62</v>
      </c>
      <c r="C63" s="12">
        <f t="shared" si="4"/>
        <v>7.3338647667697279</v>
      </c>
      <c r="D63" s="12">
        <v>80546.69</v>
      </c>
      <c r="E63" s="12">
        <f t="shared" si="5"/>
        <v>10.827623336469957</v>
      </c>
      <c r="F63" s="13">
        <f t="shared" si="6"/>
        <v>3.4937585697002289</v>
      </c>
      <c r="G63" s="14">
        <f t="shared" si="7"/>
        <v>0.47638710022725017</v>
      </c>
    </row>
    <row r="64" spans="1:7" x14ac:dyDescent="0.35">
      <c r="A64" s="8" t="s">
        <v>60</v>
      </c>
      <c r="B64" s="12">
        <v>1044623.15</v>
      </c>
      <c r="C64" s="12">
        <f t="shared" si="4"/>
        <v>140.42521172200566</v>
      </c>
      <c r="D64" s="12">
        <v>1533034.49</v>
      </c>
      <c r="E64" s="12">
        <f t="shared" si="5"/>
        <v>206.08072187121925</v>
      </c>
      <c r="F64" s="13">
        <f t="shared" si="6"/>
        <v>65.655510149213598</v>
      </c>
      <c r="G64" s="14">
        <f t="shared" si="7"/>
        <v>0.46754788078361076</v>
      </c>
    </row>
    <row r="65" spans="1:7" x14ac:dyDescent="0.35">
      <c r="A65" s="8" t="s">
        <v>68</v>
      </c>
      <c r="B65" s="12">
        <v>322424.02</v>
      </c>
      <c r="C65" s="12">
        <f t="shared" si="4"/>
        <v>43.342387417663666</v>
      </c>
      <c r="D65" s="12">
        <v>471616.41</v>
      </c>
      <c r="E65" s="12">
        <f t="shared" si="5"/>
        <v>63.397823632208627</v>
      </c>
      <c r="F65" s="13">
        <f t="shared" si="6"/>
        <v>20.055436214544962</v>
      </c>
      <c r="G65" s="14">
        <f t="shared" si="7"/>
        <v>0.46272107766660797</v>
      </c>
    </row>
    <row r="66" spans="1:7" x14ac:dyDescent="0.35">
      <c r="A66" s="8" t="s">
        <v>50</v>
      </c>
      <c r="B66" s="12">
        <v>45313.73</v>
      </c>
      <c r="C66" s="12">
        <f t="shared" ref="C66:C93" si="8">B66/7439</f>
        <v>6.0913738405699691</v>
      </c>
      <c r="D66" s="12">
        <v>65763.539999999994</v>
      </c>
      <c r="E66" s="12">
        <f t="shared" ref="E66:E93" si="9">D66/7439</f>
        <v>8.8403737061432981</v>
      </c>
      <c r="F66" s="13">
        <f t="shared" ref="F66:F93" si="10">E66-C66</f>
        <v>2.748999865573329</v>
      </c>
      <c r="G66" s="14">
        <f t="shared" ref="G66:G93" si="11">(E66-C66)/C66</f>
        <v>0.45129390142899278</v>
      </c>
    </row>
    <row r="67" spans="1:7" x14ac:dyDescent="0.35">
      <c r="A67" s="8" t="s">
        <v>49</v>
      </c>
      <c r="B67" s="12">
        <v>188232.02</v>
      </c>
      <c r="C67" s="12">
        <f t="shared" si="8"/>
        <v>25.303403683290764</v>
      </c>
      <c r="D67" s="12">
        <v>272994.03000000003</v>
      </c>
      <c r="E67" s="12">
        <f t="shared" si="9"/>
        <v>36.697678451404762</v>
      </c>
      <c r="F67" s="13">
        <f t="shared" si="10"/>
        <v>11.394274768113998</v>
      </c>
      <c r="G67" s="14">
        <f t="shared" si="11"/>
        <v>0.45030601063517267</v>
      </c>
    </row>
    <row r="68" spans="1:7" x14ac:dyDescent="0.35">
      <c r="A68" s="8" t="s">
        <v>96</v>
      </c>
      <c r="B68" s="12">
        <v>1406784.23</v>
      </c>
      <c r="C68" s="12">
        <f t="shared" si="8"/>
        <v>189.10931980104851</v>
      </c>
      <c r="D68" s="12">
        <v>2027260.93</v>
      </c>
      <c r="E68" s="12">
        <f t="shared" si="9"/>
        <v>272.51793655061164</v>
      </c>
      <c r="F68" s="13">
        <f t="shared" si="10"/>
        <v>83.408616749563123</v>
      </c>
      <c r="G68" s="14">
        <f t="shared" si="11"/>
        <v>0.4410603181128922</v>
      </c>
    </row>
    <row r="69" spans="1:7" x14ac:dyDescent="0.35">
      <c r="A69" s="8" t="s">
        <v>23</v>
      </c>
      <c r="B69" s="12">
        <v>3038403.79</v>
      </c>
      <c r="C69" s="12">
        <f t="shared" si="8"/>
        <v>408.44250436886676</v>
      </c>
      <c r="D69" s="12">
        <v>4324300.3499999996</v>
      </c>
      <c r="E69" s="12">
        <f t="shared" si="9"/>
        <v>581.30129721736785</v>
      </c>
      <c r="F69" s="13">
        <f t="shared" si="10"/>
        <v>172.85879284850108</v>
      </c>
      <c r="G69" s="14">
        <f t="shared" si="11"/>
        <v>0.42321450632471719</v>
      </c>
    </row>
    <row r="70" spans="1:7" x14ac:dyDescent="0.35">
      <c r="A70" s="8" t="s">
        <v>63</v>
      </c>
      <c r="B70" s="12">
        <v>936551.94</v>
      </c>
      <c r="C70" s="12">
        <f t="shared" si="8"/>
        <v>125.89755881166823</v>
      </c>
      <c r="D70" s="12">
        <v>1323599.55</v>
      </c>
      <c r="E70" s="12">
        <f t="shared" si="9"/>
        <v>177.92708025272213</v>
      </c>
      <c r="F70" s="13">
        <f t="shared" si="10"/>
        <v>52.029521441053902</v>
      </c>
      <c r="G70" s="14">
        <f t="shared" si="11"/>
        <v>0.41326870776649077</v>
      </c>
    </row>
    <row r="71" spans="1:7" x14ac:dyDescent="0.35">
      <c r="A71" s="8" t="s">
        <v>87</v>
      </c>
      <c r="B71" s="12">
        <v>170976.6</v>
      </c>
      <c r="C71" s="12">
        <f t="shared" si="8"/>
        <v>22.983815028901734</v>
      </c>
      <c r="D71" s="12">
        <v>241490.1</v>
      </c>
      <c r="E71" s="12">
        <f t="shared" si="9"/>
        <v>32.462710041672267</v>
      </c>
      <c r="F71" s="13">
        <f t="shared" si="10"/>
        <v>9.4788950127705327</v>
      </c>
      <c r="G71" s="14">
        <f t="shared" si="11"/>
        <v>0.41241608500812388</v>
      </c>
    </row>
    <row r="72" spans="1:7" x14ac:dyDescent="0.35">
      <c r="A72" s="8" t="s">
        <v>84</v>
      </c>
      <c r="B72" s="12">
        <v>87618.53</v>
      </c>
      <c r="C72" s="12">
        <f t="shared" si="8"/>
        <v>11.77826724022046</v>
      </c>
      <c r="D72" s="12">
        <v>122598.32</v>
      </c>
      <c r="E72" s="12">
        <f t="shared" si="9"/>
        <v>16.480483936012906</v>
      </c>
      <c r="F72" s="13">
        <f t="shared" si="10"/>
        <v>4.7022166957924458</v>
      </c>
      <c r="G72" s="14">
        <f t="shared" si="11"/>
        <v>0.39922822261455432</v>
      </c>
    </row>
    <row r="73" spans="1:7" x14ac:dyDescent="0.35">
      <c r="A73" s="8" t="s">
        <v>85</v>
      </c>
      <c r="B73" s="12">
        <v>194209.81</v>
      </c>
      <c r="C73" s="12">
        <f t="shared" si="8"/>
        <v>26.106978088452749</v>
      </c>
      <c r="D73" s="12">
        <v>269648.53000000003</v>
      </c>
      <c r="E73" s="12">
        <f t="shared" si="9"/>
        <v>36.24795402607878</v>
      </c>
      <c r="F73" s="13">
        <f t="shared" si="10"/>
        <v>10.140975937626031</v>
      </c>
      <c r="G73" s="14">
        <f t="shared" si="11"/>
        <v>0.38843928635736807</v>
      </c>
    </row>
    <row r="74" spans="1:7" x14ac:dyDescent="0.35">
      <c r="A74" s="8" t="s">
        <v>52</v>
      </c>
      <c r="B74" s="12">
        <v>132396.26</v>
      </c>
      <c r="C74" s="12">
        <f t="shared" si="8"/>
        <v>17.79758838553569</v>
      </c>
      <c r="D74" s="12">
        <v>183198.96</v>
      </c>
      <c r="E74" s="12">
        <f t="shared" si="9"/>
        <v>24.626826186315363</v>
      </c>
      <c r="F74" s="13">
        <f t="shared" si="10"/>
        <v>6.8292378007796728</v>
      </c>
      <c r="G74" s="14">
        <f t="shared" si="11"/>
        <v>0.38371703249019262</v>
      </c>
    </row>
    <row r="75" spans="1:7" x14ac:dyDescent="0.35">
      <c r="A75" s="8" t="s">
        <v>62</v>
      </c>
      <c r="B75" s="12">
        <v>12469.87</v>
      </c>
      <c r="C75" s="12">
        <f t="shared" si="8"/>
        <v>1.6762831025675495</v>
      </c>
      <c r="D75" s="12">
        <v>17206.16</v>
      </c>
      <c r="E75" s="12">
        <f t="shared" si="9"/>
        <v>2.3129667966124479</v>
      </c>
      <c r="F75" s="13">
        <f t="shared" si="10"/>
        <v>0.63668369404489833</v>
      </c>
      <c r="G75" s="14">
        <f t="shared" si="11"/>
        <v>0.37981871503070991</v>
      </c>
    </row>
    <row r="76" spans="1:7" x14ac:dyDescent="0.35">
      <c r="A76" s="8" t="s">
        <v>73</v>
      </c>
      <c r="B76" s="12">
        <v>174806.16</v>
      </c>
      <c r="C76" s="12">
        <f t="shared" si="8"/>
        <v>23.498610028229603</v>
      </c>
      <c r="D76" s="12">
        <v>237083.45</v>
      </c>
      <c r="E76" s="12">
        <f t="shared" si="9"/>
        <v>31.870338755209033</v>
      </c>
      <c r="F76" s="13">
        <f t="shared" si="10"/>
        <v>8.3717287269794305</v>
      </c>
      <c r="G76" s="14">
        <f t="shared" si="11"/>
        <v>0.35626484787492602</v>
      </c>
    </row>
    <row r="77" spans="1:7" x14ac:dyDescent="0.35">
      <c r="A77" s="8" t="s">
        <v>88</v>
      </c>
      <c r="B77" s="12">
        <v>38598.480000000003</v>
      </c>
      <c r="C77" s="12">
        <f t="shared" si="8"/>
        <v>5.1886651431644042</v>
      </c>
      <c r="D77" s="12">
        <v>50594.92</v>
      </c>
      <c r="E77" s="12">
        <f t="shared" si="9"/>
        <v>6.801306627234843</v>
      </c>
      <c r="F77" s="13">
        <f t="shared" si="10"/>
        <v>1.6126414840704388</v>
      </c>
      <c r="G77" s="14">
        <f t="shared" si="11"/>
        <v>0.3108008398258168</v>
      </c>
    </row>
    <row r="78" spans="1:7" x14ac:dyDescent="0.35">
      <c r="A78" s="8" t="s">
        <v>59</v>
      </c>
      <c r="B78" s="12">
        <v>1321340.53</v>
      </c>
      <c r="C78" s="12">
        <f t="shared" si="8"/>
        <v>177.62340771609087</v>
      </c>
      <c r="D78" s="12">
        <v>1709615.57</v>
      </c>
      <c r="E78" s="12">
        <f t="shared" si="9"/>
        <v>229.81792848501144</v>
      </c>
      <c r="F78" s="13">
        <f t="shared" si="10"/>
        <v>52.194520768920569</v>
      </c>
      <c r="G78" s="14">
        <f t="shared" si="11"/>
        <v>0.29384933799010926</v>
      </c>
    </row>
    <row r="79" spans="1:7" x14ac:dyDescent="0.35">
      <c r="A79" s="8" t="s">
        <v>55</v>
      </c>
      <c r="B79" s="12">
        <v>1270090.1200000001</v>
      </c>
      <c r="C79" s="12">
        <f t="shared" si="8"/>
        <v>170.73398575077297</v>
      </c>
      <c r="D79" s="12">
        <v>1585144.97</v>
      </c>
      <c r="E79" s="12">
        <f t="shared" si="9"/>
        <v>213.08576018282028</v>
      </c>
      <c r="F79" s="13">
        <f t="shared" si="10"/>
        <v>42.351774432047307</v>
      </c>
      <c r="G79" s="14">
        <f t="shared" si="11"/>
        <v>0.24805708275252145</v>
      </c>
    </row>
    <row r="80" spans="1:7" x14ac:dyDescent="0.35">
      <c r="A80" s="8" t="s">
        <v>86</v>
      </c>
      <c r="B80" s="12">
        <v>206169.75</v>
      </c>
      <c r="C80" s="12">
        <f t="shared" si="8"/>
        <v>27.714712999059014</v>
      </c>
      <c r="D80" s="12">
        <v>252134.14</v>
      </c>
      <c r="E80" s="12">
        <f t="shared" si="9"/>
        <v>33.893552896894747</v>
      </c>
      <c r="F80" s="13">
        <f t="shared" si="10"/>
        <v>6.1788398978357328</v>
      </c>
      <c r="G80" s="14">
        <f t="shared" si="11"/>
        <v>0.22294439412183414</v>
      </c>
    </row>
    <row r="81" spans="1:7" x14ac:dyDescent="0.35">
      <c r="A81" s="8" t="s">
        <v>61</v>
      </c>
      <c r="B81" s="12">
        <v>21451.99</v>
      </c>
      <c r="C81" s="12">
        <f t="shared" si="8"/>
        <v>2.883719585965856</v>
      </c>
      <c r="D81" s="12">
        <v>25278.89</v>
      </c>
      <c r="E81" s="12">
        <f t="shared" si="9"/>
        <v>3.3981570103508534</v>
      </c>
      <c r="F81" s="13">
        <f t="shared" si="10"/>
        <v>0.5144374243849974</v>
      </c>
      <c r="G81" s="14">
        <f t="shared" si="11"/>
        <v>0.17839370613169198</v>
      </c>
    </row>
    <row r="82" spans="1:7" x14ac:dyDescent="0.35">
      <c r="A82" s="8" t="s">
        <v>89</v>
      </c>
      <c r="B82" s="12">
        <v>64165.01</v>
      </c>
      <c r="C82" s="12">
        <f t="shared" si="8"/>
        <v>8.6254886409463634</v>
      </c>
      <c r="D82" s="12">
        <v>75067.03</v>
      </c>
      <c r="E82" s="12">
        <f t="shared" si="9"/>
        <v>10.091010888560291</v>
      </c>
      <c r="F82" s="13">
        <f t="shared" si="10"/>
        <v>1.4655222476139276</v>
      </c>
      <c r="G82" s="14">
        <f t="shared" si="11"/>
        <v>0.16990599705353443</v>
      </c>
    </row>
    <row r="83" spans="1:7" x14ac:dyDescent="0.35">
      <c r="A83" s="8" t="s">
        <v>66</v>
      </c>
      <c r="B83" s="12">
        <v>50214.07</v>
      </c>
      <c r="C83" s="12">
        <f t="shared" si="8"/>
        <v>6.7501102298696063</v>
      </c>
      <c r="D83" s="12">
        <v>57775.02</v>
      </c>
      <c r="E83" s="12">
        <f t="shared" si="9"/>
        <v>7.7665035623067613</v>
      </c>
      <c r="F83" s="13">
        <f t="shared" si="10"/>
        <v>1.016393332437155</v>
      </c>
      <c r="G83" s="14">
        <f t="shared" si="11"/>
        <v>0.15057433105900389</v>
      </c>
    </row>
    <row r="84" spans="1:7" x14ac:dyDescent="0.35">
      <c r="A84" s="8" t="s">
        <v>71</v>
      </c>
      <c r="B84" s="12">
        <v>166771.63</v>
      </c>
      <c r="C84" s="12">
        <f t="shared" si="8"/>
        <v>22.418554913294798</v>
      </c>
      <c r="D84" s="12">
        <v>185775.19</v>
      </c>
      <c r="E84" s="12">
        <f t="shared" si="9"/>
        <v>24.973140207017071</v>
      </c>
      <c r="F84" s="13">
        <f t="shared" si="10"/>
        <v>2.5545852937222726</v>
      </c>
      <c r="G84" s="14">
        <f t="shared" si="11"/>
        <v>0.11394959682291278</v>
      </c>
    </row>
    <row r="85" spans="1:7" x14ac:dyDescent="0.35">
      <c r="A85" s="8" t="s">
        <v>72</v>
      </c>
      <c r="B85" s="12">
        <v>120386.76</v>
      </c>
      <c r="C85" s="12">
        <f t="shared" si="8"/>
        <v>16.183191289151768</v>
      </c>
      <c r="D85" s="12">
        <v>125541.35</v>
      </c>
      <c r="E85" s="12">
        <f t="shared" si="9"/>
        <v>16.876105659362818</v>
      </c>
      <c r="F85" s="13">
        <f t="shared" si="10"/>
        <v>0.6929143702110494</v>
      </c>
      <c r="G85" s="14">
        <f t="shared" si="11"/>
        <v>4.281691774078808E-2</v>
      </c>
    </row>
    <row r="86" spans="1:7" x14ac:dyDescent="0.35">
      <c r="A86" s="8" t="s">
        <v>79</v>
      </c>
      <c r="B86" s="12">
        <v>486201.76</v>
      </c>
      <c r="C86" s="12">
        <f t="shared" si="8"/>
        <v>65.358483667159561</v>
      </c>
      <c r="D86" s="12">
        <v>486564.62</v>
      </c>
      <c r="E86" s="12">
        <f t="shared" si="9"/>
        <v>65.407261728726979</v>
      </c>
      <c r="F86" s="13">
        <f t="shared" si="10"/>
        <v>4.8778061567418263E-2</v>
      </c>
      <c r="G86" s="14">
        <f t="shared" si="11"/>
        <v>7.463156858996653E-4</v>
      </c>
    </row>
    <row r="87" spans="1:7" x14ac:dyDescent="0.35">
      <c r="A87" s="8" t="s">
        <v>78</v>
      </c>
      <c r="B87" s="12">
        <v>1658.88</v>
      </c>
      <c r="C87" s="12">
        <f t="shared" si="8"/>
        <v>0.22299771474660574</v>
      </c>
      <c r="D87" s="12">
        <v>1656.15</v>
      </c>
      <c r="E87" s="12">
        <f t="shared" si="9"/>
        <v>0.22263072993681948</v>
      </c>
      <c r="F87" s="13">
        <f t="shared" si="10"/>
        <v>-3.669848097862527E-4</v>
      </c>
      <c r="G87" s="14">
        <f t="shared" si="11"/>
        <v>-1.6456886574073674E-3</v>
      </c>
    </row>
    <row r="88" spans="1:7" x14ac:dyDescent="0.35">
      <c r="A88" s="8" t="s">
        <v>83</v>
      </c>
      <c r="B88" s="12">
        <v>10982.26</v>
      </c>
      <c r="C88" s="12">
        <f t="shared" si="8"/>
        <v>1.4763086436348971</v>
      </c>
      <c r="D88" s="12">
        <v>10738.52</v>
      </c>
      <c r="E88" s="12">
        <f t="shared" si="9"/>
        <v>1.4435434870278263</v>
      </c>
      <c r="F88" s="13">
        <f t="shared" si="10"/>
        <v>-3.27651566070708E-2</v>
      </c>
      <c r="G88" s="14">
        <f t="shared" si="11"/>
        <v>-2.2193974646384233E-2</v>
      </c>
    </row>
    <row r="89" spans="1:7" x14ac:dyDescent="0.35">
      <c r="A89" s="8" t="s">
        <v>58</v>
      </c>
      <c r="B89" s="12">
        <v>2223898.65</v>
      </c>
      <c r="C89" s="12">
        <f t="shared" si="8"/>
        <v>298.9512904960344</v>
      </c>
      <c r="D89" s="12">
        <v>2061513.38</v>
      </c>
      <c r="E89" s="12">
        <f t="shared" si="9"/>
        <v>277.12237935206343</v>
      </c>
      <c r="F89" s="13">
        <f t="shared" si="10"/>
        <v>-21.82891114397097</v>
      </c>
      <c r="G89" s="14">
        <f t="shared" si="11"/>
        <v>-7.3018287051885233E-2</v>
      </c>
    </row>
    <row r="90" spans="1:7" x14ac:dyDescent="0.35">
      <c r="A90" s="8" t="s">
        <v>76</v>
      </c>
      <c r="B90" s="12">
        <v>115</v>
      </c>
      <c r="C90" s="12">
        <f t="shared" si="8"/>
        <v>1.5459067078908456E-2</v>
      </c>
      <c r="D90" s="12">
        <v>77.290000000000006</v>
      </c>
      <c r="E90" s="12">
        <f t="shared" si="9"/>
        <v>1.0389837343728997E-2</v>
      </c>
      <c r="F90" s="13">
        <f t="shared" si="10"/>
        <v>-5.0692297351794587E-3</v>
      </c>
      <c r="G90" s="14">
        <f t="shared" si="11"/>
        <v>-0.32791304347826078</v>
      </c>
    </row>
    <row r="91" spans="1:7" x14ac:dyDescent="0.35">
      <c r="A91" s="8" t="s">
        <v>51</v>
      </c>
      <c r="B91" s="12">
        <v>131724.32</v>
      </c>
      <c r="C91" s="12">
        <f t="shared" si="8"/>
        <v>17.70726172872698</v>
      </c>
      <c r="D91" s="12">
        <v>88200.35</v>
      </c>
      <c r="E91" s="12">
        <f t="shared" si="9"/>
        <v>11.856479365506118</v>
      </c>
      <c r="F91" s="13">
        <f t="shared" si="10"/>
        <v>-5.850782363220862</v>
      </c>
      <c r="G91" s="14">
        <f t="shared" si="11"/>
        <v>-0.33041711659623668</v>
      </c>
    </row>
    <row r="92" spans="1:7" x14ac:dyDescent="0.35">
      <c r="A92" s="8" t="s">
        <v>56</v>
      </c>
      <c r="B92" s="12">
        <v>58452.11</v>
      </c>
      <c r="C92" s="12">
        <f t="shared" si="8"/>
        <v>7.8575225164672675</v>
      </c>
      <c r="D92" s="12">
        <v>36006.660000000003</v>
      </c>
      <c r="E92" s="12">
        <f t="shared" si="9"/>
        <v>4.8402554106734783</v>
      </c>
      <c r="F92" s="13">
        <f t="shared" si="10"/>
        <v>-3.0172671057937892</v>
      </c>
      <c r="G92" s="14">
        <f t="shared" si="11"/>
        <v>-0.38399725861051032</v>
      </c>
    </row>
    <row r="93" spans="1:7" x14ac:dyDescent="0.35">
      <c r="A93" s="8" t="s">
        <v>90</v>
      </c>
      <c r="B93" s="12">
        <v>41964.35</v>
      </c>
      <c r="C93" s="12">
        <f t="shared" si="8"/>
        <v>5.641127839763409</v>
      </c>
      <c r="D93" s="12">
        <v>9850.06</v>
      </c>
      <c r="E93" s="12">
        <f t="shared" si="9"/>
        <v>1.3241107675762871</v>
      </c>
      <c r="F93" s="13">
        <f t="shared" si="10"/>
        <v>-4.3170170721871219</v>
      </c>
      <c r="G93" s="14">
        <f t="shared" si="11"/>
        <v>-0.76527552553536515</v>
      </c>
    </row>
  </sheetData>
  <sortState xmlns:xlrd2="http://schemas.microsoft.com/office/spreadsheetml/2017/richdata2" ref="A2:G94">
    <sortCondition descending="1" ref="G1:G9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9266-0BC0-8F40-935A-78FD10DCCE89}">
  <dimension ref="A1:D26"/>
  <sheetViews>
    <sheetView workbookViewId="0">
      <selection activeCell="D2" sqref="D2:D26"/>
    </sheetView>
  </sheetViews>
  <sheetFormatPr defaultColWidth="11.1640625" defaultRowHeight="15.5" x14ac:dyDescent="0.35"/>
  <cols>
    <col min="2" max="2" width="23.4140625" bestFit="1" customWidth="1"/>
    <col min="3" max="3" width="14.5" customWidth="1"/>
    <col min="4" max="4" width="14.5" style="3" customWidth="1"/>
  </cols>
  <sheetData>
    <row r="1" spans="1:4" x14ac:dyDescent="0.35">
      <c r="A1" s="7" t="s">
        <v>101</v>
      </c>
      <c r="B1" s="7" t="s">
        <v>131</v>
      </c>
      <c r="C1" s="4" t="s">
        <v>130</v>
      </c>
      <c r="D1" s="5" t="s">
        <v>129</v>
      </c>
    </row>
    <row r="2" spans="1:4" x14ac:dyDescent="0.35">
      <c r="A2">
        <v>2016</v>
      </c>
      <c r="B2" t="s">
        <v>91</v>
      </c>
      <c r="C2" s="28">
        <v>60384.288861639601</v>
      </c>
      <c r="D2" s="29">
        <v>24815758.7966494</v>
      </c>
    </row>
    <row r="3" spans="1:4" x14ac:dyDescent="0.35">
      <c r="A3">
        <v>2017</v>
      </c>
      <c r="B3" t="s">
        <v>91</v>
      </c>
      <c r="C3" s="28">
        <v>65572.187302134407</v>
      </c>
      <c r="D3" s="29">
        <v>29701166.190862499</v>
      </c>
    </row>
    <row r="4" spans="1:4" x14ac:dyDescent="0.35">
      <c r="A4">
        <v>2018</v>
      </c>
      <c r="B4" t="s">
        <v>91</v>
      </c>
      <c r="C4" s="28">
        <v>65308.1284712669</v>
      </c>
      <c r="D4" s="29">
        <v>32598869.841593601</v>
      </c>
    </row>
    <row r="5" spans="1:4" x14ac:dyDescent="0.35">
      <c r="A5">
        <v>2019</v>
      </c>
      <c r="B5" t="s">
        <v>91</v>
      </c>
      <c r="C5" s="28">
        <v>67504.744772309205</v>
      </c>
      <c r="D5" s="29">
        <v>34375784.810657598</v>
      </c>
    </row>
    <row r="6" spans="1:4" x14ac:dyDescent="0.35">
      <c r="A6">
        <v>2020</v>
      </c>
      <c r="B6" t="s">
        <v>91</v>
      </c>
      <c r="C6" s="28">
        <v>82873.324851312296</v>
      </c>
      <c r="D6" s="29">
        <v>39895666.091811404</v>
      </c>
    </row>
    <row r="7" spans="1:4" x14ac:dyDescent="0.35">
      <c r="A7">
        <v>2016</v>
      </c>
      <c r="B7" t="s">
        <v>92</v>
      </c>
      <c r="C7" s="28">
        <v>13853.264842074799</v>
      </c>
      <c r="D7" s="29">
        <v>11421366.603517599</v>
      </c>
    </row>
    <row r="8" spans="1:4" x14ac:dyDescent="0.35">
      <c r="A8">
        <v>2017</v>
      </c>
      <c r="B8" t="s">
        <v>92</v>
      </c>
      <c r="C8" s="28">
        <v>15190.611757417901</v>
      </c>
      <c r="D8" s="29">
        <v>11648880.841708699</v>
      </c>
    </row>
    <row r="9" spans="1:4" x14ac:dyDescent="0.35">
      <c r="A9">
        <v>2018</v>
      </c>
      <c r="B9" t="s">
        <v>92</v>
      </c>
      <c r="C9" s="28">
        <v>15233.6770059274</v>
      </c>
      <c r="D9" s="29">
        <v>15216836.3054063</v>
      </c>
    </row>
    <row r="10" spans="1:4" x14ac:dyDescent="0.35">
      <c r="A10">
        <v>2019</v>
      </c>
      <c r="B10" t="s">
        <v>92</v>
      </c>
      <c r="C10" s="28">
        <v>15212.026980568</v>
      </c>
      <c r="D10" s="29">
        <v>12540433.0013877</v>
      </c>
    </row>
    <row r="11" spans="1:4" x14ac:dyDescent="0.35">
      <c r="A11">
        <v>2020</v>
      </c>
      <c r="B11" t="s">
        <v>92</v>
      </c>
      <c r="C11" s="28">
        <v>18536.728022503899</v>
      </c>
      <c r="D11" s="29">
        <v>21536037.203715999</v>
      </c>
    </row>
    <row r="12" spans="1:4" x14ac:dyDescent="0.35">
      <c r="A12">
        <v>2016</v>
      </c>
      <c r="B12" t="s">
        <v>93</v>
      </c>
      <c r="C12" s="28">
        <v>110.276860782876</v>
      </c>
      <c r="D12" s="29">
        <v>167153.20170000001</v>
      </c>
    </row>
    <row r="13" spans="1:4" x14ac:dyDescent="0.35">
      <c r="A13">
        <v>2017</v>
      </c>
      <c r="B13" t="s">
        <v>93</v>
      </c>
      <c r="C13" s="28">
        <v>578.91</v>
      </c>
      <c r="D13" s="29">
        <v>794739.08609999996</v>
      </c>
    </row>
    <row r="14" spans="1:4" x14ac:dyDescent="0.35">
      <c r="A14">
        <v>2018</v>
      </c>
      <c r="B14" t="s">
        <v>93</v>
      </c>
      <c r="C14" s="28">
        <v>61.981760312981102</v>
      </c>
      <c r="D14" s="29">
        <v>9329.6353593227395</v>
      </c>
    </row>
    <row r="15" spans="1:4" x14ac:dyDescent="0.35">
      <c r="A15">
        <v>2019</v>
      </c>
      <c r="B15" t="s">
        <v>93</v>
      </c>
      <c r="C15" s="28">
        <v>61.1</v>
      </c>
      <c r="D15" s="29">
        <v>12596.147999999999</v>
      </c>
    </row>
    <row r="16" spans="1:4" x14ac:dyDescent="0.35">
      <c r="A16">
        <v>2020</v>
      </c>
      <c r="B16" t="s">
        <v>93</v>
      </c>
      <c r="C16" s="28">
        <v>119.80913716878101</v>
      </c>
      <c r="D16" s="29">
        <v>296675.50160881801</v>
      </c>
    </row>
    <row r="17" spans="1:4" x14ac:dyDescent="0.35">
      <c r="A17">
        <v>2016</v>
      </c>
      <c r="B17" t="s">
        <v>94</v>
      </c>
      <c r="C17" s="28">
        <v>5772.5146392145498</v>
      </c>
      <c r="D17" s="29">
        <v>10579440.03554</v>
      </c>
    </row>
    <row r="18" spans="1:4" x14ac:dyDescent="0.35">
      <c r="A18">
        <v>2017</v>
      </c>
      <c r="B18" t="s">
        <v>94</v>
      </c>
      <c r="C18" s="28">
        <v>5485.0554110038602</v>
      </c>
      <c r="D18" s="29">
        <v>6229910.1216734601</v>
      </c>
    </row>
    <row r="19" spans="1:4" x14ac:dyDescent="0.35">
      <c r="A19">
        <v>2018</v>
      </c>
      <c r="B19" t="s">
        <v>94</v>
      </c>
      <c r="C19" s="28">
        <v>5129.5042944813604</v>
      </c>
      <c r="D19" s="29">
        <v>7235322.5068397401</v>
      </c>
    </row>
    <row r="20" spans="1:4" x14ac:dyDescent="0.35">
      <c r="A20">
        <v>2019</v>
      </c>
      <c r="B20" t="s">
        <v>94</v>
      </c>
      <c r="C20" s="28">
        <v>4153.94905851769</v>
      </c>
      <c r="D20" s="29">
        <v>7003558.9330141004</v>
      </c>
    </row>
    <row r="21" spans="1:4" x14ac:dyDescent="0.35">
      <c r="A21">
        <v>2020</v>
      </c>
      <c r="B21" t="s">
        <v>94</v>
      </c>
      <c r="C21" s="28">
        <v>3628.3849379908602</v>
      </c>
      <c r="D21" s="29">
        <v>4084220.6605073102</v>
      </c>
    </row>
    <row r="22" spans="1:4" x14ac:dyDescent="0.35">
      <c r="A22">
        <v>2016</v>
      </c>
      <c r="B22" t="s">
        <v>95</v>
      </c>
      <c r="C22" s="28">
        <v>4715.4318107553099</v>
      </c>
      <c r="D22" s="29">
        <v>1490174.1723720799</v>
      </c>
    </row>
    <row r="23" spans="1:4" x14ac:dyDescent="0.35">
      <c r="A23">
        <v>2017</v>
      </c>
      <c r="B23" t="s">
        <v>95</v>
      </c>
      <c r="C23" s="28">
        <v>3936.9633465460602</v>
      </c>
      <c r="D23" s="29">
        <v>2313248.8132528202</v>
      </c>
    </row>
    <row r="24" spans="1:4" x14ac:dyDescent="0.35">
      <c r="A24">
        <v>2018</v>
      </c>
      <c r="B24" t="s">
        <v>95</v>
      </c>
      <c r="C24" s="28">
        <v>3668.4722449368201</v>
      </c>
      <c r="D24" s="29">
        <v>1665199.5489201299</v>
      </c>
    </row>
    <row r="25" spans="1:4" x14ac:dyDescent="0.35">
      <c r="A25">
        <v>2019</v>
      </c>
      <c r="B25" t="s">
        <v>95</v>
      </c>
      <c r="C25" s="28">
        <v>3594.68668527214</v>
      </c>
      <c r="D25" s="29">
        <v>1863459.32574553</v>
      </c>
    </row>
    <row r="26" spans="1:4" x14ac:dyDescent="0.35">
      <c r="A26">
        <v>2020</v>
      </c>
      <c r="B26" t="s">
        <v>95</v>
      </c>
      <c r="C26" s="28">
        <v>4631.8963359077497</v>
      </c>
      <c r="D26" s="29">
        <v>2993271.97234888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DataDictionary</vt:lpstr>
      <vt:lpstr>ESI total spending</vt:lpstr>
      <vt:lpstr>Cohort pre post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Chang</dc:creator>
  <cp:lastModifiedBy>Linsay Sarfo</cp:lastModifiedBy>
  <dcterms:created xsi:type="dcterms:W3CDTF">2023-01-25T02:05:46Z</dcterms:created>
  <dcterms:modified xsi:type="dcterms:W3CDTF">2023-02-24T16:51:48Z</dcterms:modified>
</cp:coreProperties>
</file>